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Y:\P1000_ATCLM_20-22\Web_FFEE\2021-2027\2 OpFinanc\CalendarioConv\"/>
    </mc:Choice>
  </mc:AlternateContent>
  <xr:revisionPtr revIDLastSave="0" documentId="13_ncr:1_{CA6874B3-EA3C-410A-9BC2-A1F0ECE51DEE}" xr6:coauthVersionLast="47" xr6:coauthVersionMax="47" xr10:uidLastSave="{00000000-0000-0000-0000-000000000000}"/>
  <workbookProtection workbookAlgorithmName="SHA-512" workbookHashValue="w/6YjEojqHvruk5vlLkS8edyOKqmdd4Q+rzZs+X5M3nsQ8H90XkLQqLylwGxow2649s95booVIF09ql/dI0IHg==" workbookSaltValue="nLcOm6/jkEAmjzGzRuOzGQ==" workbookSpinCount="100000" lockStructure="1"/>
  <bookViews>
    <workbookView xWindow="-108" yWindow="-108" windowWidth="23256" windowHeight="12576" tabRatio="626" firstSheet="3" activeTab="3" xr2:uid="{0A392F29-ED8D-41AB-8D17-81700413C6AD}"/>
  </bookViews>
  <sheets>
    <sheet name="Campos" sheetId="4" state="hidden" r:id="rId1"/>
    <sheet name="Control" sheetId="8" state="hidden" r:id="rId2"/>
    <sheet name="Instrucciones" sheetId="5" state="hidden" r:id="rId3"/>
    <sheet name="Ficha_Calendario_Convocatorias" sheetId="1" r:id="rId4"/>
    <sheet name="DIN" sheetId="9" state="hidden" r:id="rId5"/>
    <sheet name="Anexo I_Estructura_PRFSE+CLM" sheetId="7" state="hidden" r:id="rId6"/>
  </sheets>
  <definedNames>
    <definedName name="_xlnm.Print_Area" localSheetId="5">'Anexo I_Estructura_PRFSE+CLM'!$A$1:$H$96</definedName>
    <definedName name="BS">Campos!$B$12:$B$14</definedName>
    <definedName name="Consejerias">Campos!$C$3:$C$8</definedName>
    <definedName name="DGAS">Campos!$K$3:$K$7</definedName>
    <definedName name="DGATES">Campos!$K$8:$K$10</definedName>
    <definedName name="DGD">Campos!$K$11</definedName>
    <definedName name="DGFPE">Campos!$K$12:$K$14</definedName>
    <definedName name="DGIEP">Campos!$K$15:$K$18</definedName>
    <definedName name="DGM">Campos!$K$19</definedName>
    <definedName name="DGPE">Campos!$K$20:$K$25</definedName>
    <definedName name="DGUII">Campos!$K$26:$K$28</definedName>
    <definedName name="ECD">Campos!$B$15:$B$19</definedName>
    <definedName name="EEE">Campos!$B$20:$B$23</definedName>
    <definedName name="Entidad_beneficiaria">Campos!$C$12:$C$25</definedName>
    <definedName name="IM">Campos!$K$29</definedName>
    <definedName name="IyP">Campos!$B$24</definedName>
    <definedName name="SGECD">Campos!$K$30:$K$32</definedName>
    <definedName name="_xlnm.Print_Titles" localSheetId="5">'Anexo I_Estructura_PRFSE+CLM'!$6:$6</definedName>
    <definedName name="_xlnm.Print_Titles" localSheetId="3">Ficha_Calendario_Convocatorias!$2:$9</definedName>
    <definedName name="UCLM">Campos!$B$25</definedName>
    <definedName name="VEDSBL">Campos!$K$33:$K$37</definedName>
    <definedName name="VEP">Campos!$K$38:$K$41</definedName>
  </definedNames>
  <calcPr calcId="191029"/>
  <pivotCaches>
    <pivotCache cacheId="121"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31" i="1" l="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I30" i="1" l="1"/>
  <c r="B30" i="1"/>
  <c r="A30" i="1"/>
  <c r="I29" i="1"/>
  <c r="A29" i="1"/>
  <c r="B29" i="1"/>
  <c r="I10" i="1"/>
  <c r="I11" i="1"/>
  <c r="I12" i="1"/>
  <c r="I13" i="1"/>
  <c r="I14" i="1"/>
  <c r="I15" i="1"/>
  <c r="I16" i="1"/>
  <c r="I17" i="1"/>
  <c r="I18" i="1"/>
  <c r="I19" i="1"/>
  <c r="I20" i="1"/>
  <c r="I21" i="1"/>
  <c r="I22" i="1"/>
  <c r="I23" i="1"/>
  <c r="I24" i="1"/>
  <c r="I25" i="1"/>
  <c r="I26" i="1"/>
  <c r="I27" i="1"/>
  <c r="I28" i="1"/>
  <c r="A26" i="1"/>
  <c r="B26" i="1"/>
  <c r="A27" i="1"/>
  <c r="B27" i="1"/>
  <c r="A28" i="1"/>
  <c r="B28" i="1"/>
  <c r="B25" i="1" l="1"/>
  <c r="A25" i="1"/>
  <c r="B24" i="1"/>
  <c r="A24" i="1"/>
  <c r="B23" i="1"/>
  <c r="A23" i="1"/>
  <c r="P16" i="8"/>
  <c r="N16" i="8"/>
  <c r="L16" i="8"/>
  <c r="J16" i="8"/>
  <c r="H16" i="8"/>
  <c r="F16" i="8"/>
  <c r="D16" i="8"/>
  <c r="A22" i="1"/>
  <c r="B22" i="1"/>
  <c r="B20" i="1"/>
  <c r="B21" i="1"/>
  <c r="A21" i="1"/>
  <c r="A20" i="1"/>
  <c r="B19" i="1"/>
  <c r="A19" i="1"/>
  <c r="B18" i="1" l="1"/>
  <c r="A18" i="1"/>
  <c r="A11" i="1" l="1"/>
  <c r="B11" i="1"/>
  <c r="A12" i="1"/>
  <c r="B12" i="1"/>
  <c r="A13" i="1"/>
  <c r="B13" i="1"/>
  <c r="A14" i="1"/>
  <c r="B14" i="1"/>
  <c r="A15" i="1"/>
  <c r="B15" i="1"/>
  <c r="A16" i="1"/>
  <c r="B16" i="1"/>
  <c r="A17" i="1"/>
  <c r="B17" i="1"/>
  <c r="C11" i="1" l="1"/>
  <c r="C12" i="1" s="1"/>
  <c r="C13" i="1" s="1"/>
  <c r="C14" i="1" s="1"/>
  <c r="C15" i="1" s="1"/>
  <c r="C16" i="1" s="1"/>
  <c r="C17" i="1" s="1"/>
  <c r="C18" i="1" s="1"/>
  <c r="C19" i="1" s="1"/>
  <c r="C20" i="1" s="1"/>
  <c r="C21" i="1" s="1"/>
  <c r="C22" i="1" s="1"/>
  <c r="C23" i="1" s="1"/>
  <c r="C24" i="1" s="1"/>
  <c r="C25" i="1" s="1"/>
  <c r="C26" i="1" s="1"/>
  <c r="C27" i="1" s="1"/>
  <c r="C28" i="1" s="1"/>
  <c r="C29" i="1" s="1"/>
  <c r="C30" i="1" s="1"/>
  <c r="B10" i="1"/>
  <c r="L4" i="4"/>
  <c r="L5" i="4"/>
  <c r="L6" i="4"/>
  <c r="L7" i="4"/>
  <c r="L8" i="4"/>
  <c r="L9" i="4"/>
  <c r="L10" i="4"/>
  <c r="L11" i="4"/>
  <c r="L12" i="4"/>
  <c r="L13" i="4"/>
  <c r="L14" i="4"/>
  <c r="L15" i="4"/>
  <c r="L16" i="4"/>
  <c r="L17" i="4"/>
  <c r="L18" i="4"/>
  <c r="L19" i="4"/>
  <c r="L20" i="4"/>
  <c r="L21" i="4"/>
  <c r="L22" i="4"/>
  <c r="L23" i="4"/>
  <c r="L24" i="4"/>
  <c r="L25" i="4"/>
  <c r="L26" i="4"/>
  <c r="L39" i="4"/>
  <c r="L28" i="4"/>
  <c r="L29" i="4"/>
  <c r="L30" i="4"/>
  <c r="L31" i="4"/>
  <c r="L32" i="4"/>
  <c r="L33" i="4"/>
  <c r="L34" i="4"/>
  <c r="L35" i="4"/>
  <c r="L36" i="4"/>
  <c r="L37" i="4"/>
  <c r="L27" i="4"/>
  <c r="L38" i="4"/>
  <c r="L40" i="4"/>
  <c r="L41" i="4"/>
  <c r="L3" i="4"/>
  <c r="A10" i="1"/>
  <c r="K33" i="4" l="1"/>
  <c r="K34" i="4"/>
  <c r="K35" i="4"/>
  <c r="K36" i="4"/>
  <c r="K20" i="4"/>
  <c r="K26" i="4"/>
  <c r="K27" i="4"/>
  <c r="K38" i="4"/>
  <c r="K39" i="4"/>
  <c r="K8" i="4"/>
  <c r="K9" i="4"/>
  <c r="K10" i="4"/>
  <c r="K29" i="4"/>
  <c r="K21" i="4"/>
  <c r="K3" i="4"/>
  <c r="K4" i="4"/>
  <c r="K11" i="4"/>
  <c r="K12" i="4"/>
  <c r="K22" i="4"/>
  <c r="K23" i="4"/>
  <c r="K5" i="4"/>
  <c r="K6" i="4"/>
  <c r="K28" i="4"/>
  <c r="K40" i="4"/>
  <c r="K41" i="4"/>
  <c r="K15" i="4"/>
  <c r="K19" i="4"/>
  <c r="K24" i="4"/>
  <c r="K25" i="4"/>
  <c r="K13" i="4"/>
  <c r="K14" i="4"/>
  <c r="K30" i="4"/>
  <c r="K16" i="4"/>
  <c r="K17" i="4"/>
  <c r="K31" i="4"/>
  <c r="K18" i="4"/>
  <c r="K32" i="4"/>
  <c r="K7" i="4"/>
  <c r="K37" i="4"/>
  <c r="J30" i="1" l="1"/>
  <c r="J16" i="1"/>
  <c r="J24" i="1"/>
  <c r="J17" i="1"/>
  <c r="J25" i="1"/>
  <c r="J26" i="1"/>
  <c r="J19" i="1"/>
  <c r="J29" i="1"/>
  <c r="J15" i="1"/>
  <c r="J18" i="1"/>
  <c r="J27" i="1"/>
  <c r="J23" i="1"/>
  <c r="J11" i="1"/>
  <c r="J12" i="1"/>
  <c r="J20" i="1"/>
  <c r="J28" i="1"/>
  <c r="J21" i="1"/>
  <c r="J10" i="1"/>
  <c r="J14" i="1"/>
  <c r="J22" i="1"/>
  <c r="J13" i="1"/>
</calcChain>
</file>

<file path=xl/sharedStrings.xml><?xml version="1.0" encoding="utf-8"?>
<sst xmlns="http://schemas.openxmlformats.org/spreadsheetml/2006/main" count="746" uniqueCount="351">
  <si>
    <t>Nº</t>
  </si>
  <si>
    <t>Nombre de la convocatoria</t>
  </si>
  <si>
    <t>Prioridad</t>
  </si>
  <si>
    <t>Tipo de solicitante admisibles</t>
  </si>
  <si>
    <t>BS</t>
  </si>
  <si>
    <t>Consejería de Bienestar Social</t>
  </si>
  <si>
    <t>ECD</t>
  </si>
  <si>
    <t>Consejería de Educación, Cultura y Deportes</t>
  </si>
  <si>
    <t>EEE</t>
  </si>
  <si>
    <t>Consejería de Economía, Empresas y Empleo</t>
  </si>
  <si>
    <t>IyP</t>
  </si>
  <si>
    <t>Consejería de Igualdad y Portavoz</t>
  </si>
  <si>
    <t>UCLM</t>
  </si>
  <si>
    <t>Universidad de Castilla-La Mancha</t>
  </si>
  <si>
    <t>AT</t>
  </si>
  <si>
    <t>Asistencia Técnica</t>
  </si>
  <si>
    <t>DG de Acción Social</t>
  </si>
  <si>
    <t>DG de Discapacidad</t>
  </si>
  <si>
    <t>DG de Mayores</t>
  </si>
  <si>
    <t>DG de Formación Profesional</t>
  </si>
  <si>
    <t>DG de Inclusión Educativa y Programas</t>
  </si>
  <si>
    <t>DG de Universidades, Investigación e Innovación</t>
  </si>
  <si>
    <t>Viceconsejería de Educación</t>
  </si>
  <si>
    <t>Secretaría General de la Consejería de Educación, Cultura y Deportes</t>
  </si>
  <si>
    <t>DG de Autónomos, Trabajo y Economía Social</t>
  </si>
  <si>
    <t>DG de Formación Profesional para el Empleo</t>
  </si>
  <si>
    <t xml:space="preserve">DG de Programas de Empleo </t>
  </si>
  <si>
    <t>Viceconsejería de Empleo, Diálogo Social y Bienestar Laboral</t>
  </si>
  <si>
    <t>Instituto de la Mujer </t>
  </si>
  <si>
    <t>Vicerrectorado de Economía y Planificación</t>
  </si>
  <si>
    <t>Prioridad 1. Empleo, adaptabilidad, emprendimiento y economía social</t>
  </si>
  <si>
    <t>Prioridad 2. Inclusión Social y lucha contra la pobreza</t>
  </si>
  <si>
    <t xml:space="preserve">Prioridad 3. Educación y formación </t>
  </si>
  <si>
    <t>Prioridad 5. Empleo juvenil</t>
  </si>
  <si>
    <t>Prioridad 7. Garantía Infantil</t>
  </si>
  <si>
    <t>4.a) Mejorar el acceso al empleo y a medidas de activación de todos los demandantes de empleo, y en particular de las personas jóvenes, especialmente a través de la aplicación de la Garantía Juvenil, de los desempleados de larga duración y los grupos desfavorecidos en el mercado laboral, y de las personas inactivas, así como mediante la promoción del empleo por cuenta propia y la economía social;</t>
  </si>
  <si>
    <t>4.c) Promover una participación equilibrada de género en el mercado de trabajo, unas condiciones de trabajo equitativas y una mejora del equilibrio entre la vida laboral y la familiar, en particular mediante el acceso a unos servicios asequibles de atención a la infancia y de atención a personas dependientes;</t>
  </si>
  <si>
    <t>4.f) Promover la igualdad de acceso a una educación y una formación de calidad e inclusivas y su culminación, en particular para los grupos desfavorecidos, desde la educación infantil y cuidados de la primera infancia, pasando por la educación y la formación generales y profesionales, hasta la educación superior, así como la educación y el aprendizaje de las personas adultas, facilitando también la movilidad para el aprendizaje para todos y la accesibilidad de las personas con discapacidad;</t>
  </si>
  <si>
    <t>4.g) Promover el aprendizaje permanente, en particular mediante oportunidades para todos de mejora y reciclaje flexibles de las capacidades teniendo en cuenta las capacidades empresariales y digitales, una mejor previsión de los cambios y nuevos requisitos de capacidades, habida cuenta de las necesidades del mercado de trabajo, facilitando las transiciones profesionales y promoviendo la movilidad profesional;</t>
  </si>
  <si>
    <t>4.h) Fomentar la inclusión activa al objeto de promover la igualdad de oportunidades, la no discriminación y la participación activa, y mejorar la empleabilidad, en particular para los grupos desfavorecidos;</t>
  </si>
  <si>
    <t>4.j) Promover la integración socioeconómica de las comunidades marginadas, como la población romaní;</t>
  </si>
  <si>
    <t>4.l) Promover la integración social de las personas en riesgo de pobreza o exclusión social, incluidas las personas más desfavorecidas y la población infantil;</t>
  </si>
  <si>
    <t>Actuación</t>
  </si>
  <si>
    <t>01/4a.01</t>
  </si>
  <si>
    <t>01/4a.02</t>
  </si>
  <si>
    <t>Contratación de Personal Investigador Postdoctoral</t>
  </si>
  <si>
    <t>01/4a.03</t>
  </si>
  <si>
    <t>01/4a.04</t>
  </si>
  <si>
    <t>Contratación de Personal Investigador Postdoctoral - UCLM</t>
  </si>
  <si>
    <t>01/4a.05</t>
  </si>
  <si>
    <t>Contratación de Personal Tecnólogo - UCLM</t>
  </si>
  <si>
    <t>01/4a.06</t>
  </si>
  <si>
    <t>Ayudas para el fomento del autoempleo. Inicio de actividad</t>
  </si>
  <si>
    <t>01/4a.07</t>
  </si>
  <si>
    <t>01/4a.08</t>
  </si>
  <si>
    <t>Programa de Fomento de Entidades de Economía Social</t>
  </si>
  <si>
    <t>01/4c.01</t>
  </si>
  <si>
    <t>01/4c.02</t>
  </si>
  <si>
    <t>Incentivos para fomentar la conciliación de la vida familiar y laboral</t>
  </si>
  <si>
    <t>01/4at.1</t>
  </si>
  <si>
    <t>Asistencia Técnica - 1 Empleo</t>
  </si>
  <si>
    <t>02/4h.01</t>
  </si>
  <si>
    <t xml:space="preserve">Equipos Técnicos de Inclusión y Acciones Complementarias. </t>
  </si>
  <si>
    <t>02/4h.02</t>
  </si>
  <si>
    <t>Servicios de Carácter Ocupacional (Centros Ocupacionales)</t>
  </si>
  <si>
    <t>02/4h.03</t>
  </si>
  <si>
    <t>Servicios de Capacitación para personas con discapacidad</t>
  </si>
  <si>
    <t>02/4h.04</t>
  </si>
  <si>
    <t>Formación en alternancia con el empleo (CREA)</t>
  </si>
  <si>
    <t>02/4h.05</t>
  </si>
  <si>
    <t>02/4h.06</t>
  </si>
  <si>
    <t>02/4l.01</t>
  </si>
  <si>
    <t>02/4l.02</t>
  </si>
  <si>
    <t>Itinerarios de inclusión para personas sin hogar</t>
  </si>
  <si>
    <t>02/4at.1</t>
  </si>
  <si>
    <t>Asistencia Técnica - 2 Inclusión Social</t>
  </si>
  <si>
    <t>03/4f.01</t>
  </si>
  <si>
    <t>03/4f.02</t>
  </si>
  <si>
    <t>03/4f.03</t>
  </si>
  <si>
    <t>Becas y ayudas para estudiantes universitarios en situación económica vulnerable</t>
  </si>
  <si>
    <t>03/4f.04</t>
  </si>
  <si>
    <t>Programas de prevención del abandono escolar temprano</t>
  </si>
  <si>
    <t>03/4g.01</t>
  </si>
  <si>
    <t>CapacitaTIC+55 - Programa de capacitación digital</t>
  </si>
  <si>
    <t>03/4at.1</t>
  </si>
  <si>
    <t>Asistencia Técnica - 3 Educación y Formación</t>
  </si>
  <si>
    <t>05/4a.01</t>
  </si>
  <si>
    <t>05/4a.02</t>
  </si>
  <si>
    <t>05/4a.03</t>
  </si>
  <si>
    <t>Contratación de personas jóvenes cualificadas inscritas en el SNGJ</t>
  </si>
  <si>
    <t>05/4a.04</t>
  </si>
  <si>
    <t>Formación en alternancia con el empleo (Escuelas Profesionales)</t>
  </si>
  <si>
    <t>05/4a.05</t>
  </si>
  <si>
    <t>Itinerarios de inclusión para jóvenes - Convocatoria de proyectos</t>
  </si>
  <si>
    <t>05/4f.01</t>
  </si>
  <si>
    <t>05/4f.02</t>
  </si>
  <si>
    <t>05/4at.1</t>
  </si>
  <si>
    <t>Asistencia Técnica - 5 Empleo Juvenil</t>
  </si>
  <si>
    <t>07/4f.01</t>
  </si>
  <si>
    <t>Impulso de la escolarización de 0-3 años</t>
  </si>
  <si>
    <t>07/4f.02</t>
  </si>
  <si>
    <t>07/4f.03</t>
  </si>
  <si>
    <t>Transporte en enseñanzas secundarias no obligatorias</t>
  </si>
  <si>
    <t>07/4j.01</t>
  </si>
  <si>
    <t>07/4at.1</t>
  </si>
  <si>
    <t>Asistencia Técnica - 7 Garantía Infantil</t>
  </si>
  <si>
    <t>Importe total de la convocatoria subvencionable</t>
  </si>
  <si>
    <t>Objetivo específico</t>
  </si>
  <si>
    <t>Programa FSE+ 2021-2027 en Castilla-La Mancha</t>
  </si>
  <si>
    <t xml:space="preserve"> CTE programado</t>
  </si>
  <si>
    <t>DG Autónomos, Trabajo y Economía Social</t>
  </si>
  <si>
    <t>Fomento del autoempleo</t>
  </si>
  <si>
    <t>Asesoramiento promoción del emprendimiento y creación de empresas</t>
  </si>
  <si>
    <t>Apoyo a las empresas de economía social</t>
  </si>
  <si>
    <t>DG Formación Profesional para el Empleo</t>
  </si>
  <si>
    <t>Programas mixtos de empleo y formación</t>
  </si>
  <si>
    <t>Programas de fomento de la contratación de jóvenes - primera oportunidad laboral</t>
  </si>
  <si>
    <t xml:space="preserve">DECR. JOVEN. Contrato de formación en alternancia (FORDUAL) </t>
  </si>
  <si>
    <t>Formación en alternancia con el empleo</t>
  </si>
  <si>
    <t>DG Programas de Empleo</t>
  </si>
  <si>
    <t>Incentivos a la contratación</t>
  </si>
  <si>
    <t>Fomento del empleo estable y de calidad. Contratación indefinida</t>
  </si>
  <si>
    <t>Itinerarios de orientación sociolaboral y fomento del empleo para grupos vulnerables</t>
  </si>
  <si>
    <t>Planes Sociales de Empleo para personas en situación de exclusión</t>
  </si>
  <si>
    <t>Programa Cheque Transición: Incentivos a la contratación indefinida</t>
  </si>
  <si>
    <t>DECR. JOVEN. Contrato obtención práctica profesional y contrato relevo</t>
  </si>
  <si>
    <t>DG Acción Social</t>
  </si>
  <si>
    <t>Equipos Técnicos de Inclusión (ETI)</t>
  </si>
  <si>
    <t>Centros Ocupacionales</t>
  </si>
  <si>
    <t>Planes Integrados de barrios con población en situación de exclusión social</t>
  </si>
  <si>
    <t>Planes integrados en barrios con población en riesgo de exclusión</t>
  </si>
  <si>
    <t>Programas de mediación socioeducativa con colectivo gitano u otras comunidades marginadas</t>
  </si>
  <si>
    <t>Mediación Socioeducativa con comunidades marginadas</t>
  </si>
  <si>
    <t>DG Discapacidad</t>
  </si>
  <si>
    <t>Servicios de capacitación sociolaboral para personas con discapacidad</t>
  </si>
  <si>
    <t>DG Mayores</t>
  </si>
  <si>
    <t>Programa de capacitación digital para personas mayores de 55 años (CapacitaTIC+55)</t>
  </si>
  <si>
    <t>DG Inclusión Educativa y Programas</t>
  </si>
  <si>
    <t>Programas de apoyo y refuerzo educativo y prevención del abandono escolar temprano</t>
  </si>
  <si>
    <t>Programas de segunda oportunidad</t>
  </si>
  <si>
    <t>Programas de Segunda Oportunidad: oferta formativa Garantía Juvenil</t>
  </si>
  <si>
    <t>Programas Segunda Oportunidad: ayudas económicas alumnado</t>
  </si>
  <si>
    <t>Refuerzo de la Red de apoyo para el alumnado con necesidades específicas de apoyo educativo</t>
  </si>
  <si>
    <t>Refuerzo para alumnado con necesidades específicas de apoyo educativo</t>
  </si>
  <si>
    <t>DG Universidades, Investigación e Innovación</t>
  </si>
  <si>
    <t>Mejora del acceso al empleo en el sistema I+D+i</t>
  </si>
  <si>
    <t>Convenio INCRECYT para la contratación de personal investigador</t>
  </si>
  <si>
    <t>Formación de personal investigador predoctoral</t>
  </si>
  <si>
    <t>Contratos predoctorales, incluidos doctorados industriales</t>
  </si>
  <si>
    <t>Itinerarios de inclusión para jóvenes</t>
  </si>
  <si>
    <t>Becas y ayudas para familias vulnerables - Transporte en enseñanzas secundarias no obligatorias</t>
  </si>
  <si>
    <t>Educación y cuidados en la primera infancia - Impulso de la escolarización de 0-3 años</t>
  </si>
  <si>
    <t>Instituto de la Mujer</t>
  </si>
  <si>
    <t>Servicio de información, asesoramiento y orientación laboral de las mujeres</t>
  </si>
  <si>
    <t>Servicio de información, asesoramiento y orientación laboral a mujeres</t>
  </si>
  <si>
    <t>Contratos predoctorales, incluidos doctorados industriales - UCLM</t>
  </si>
  <si>
    <t>Becas para alumnado universitario en situación económica vulnerable</t>
  </si>
  <si>
    <t>Objetivo Específico</t>
  </si>
  <si>
    <t>Consejería</t>
  </si>
  <si>
    <t>Entidad Beneficiaria</t>
  </si>
  <si>
    <t xml:space="preserve">P3. Educación y formación </t>
  </si>
  <si>
    <t>P5. Empleo juvenil</t>
  </si>
  <si>
    <t>P7. Garantía Infantil</t>
  </si>
  <si>
    <t xml:space="preserve">4.at Asistencia Técnica </t>
  </si>
  <si>
    <t>4.c) Participación de género en el mercado de trabajo y equilibrio entre la vida laboral y la familiar</t>
  </si>
  <si>
    <t xml:space="preserve">4.g) Aprendizaje permanente para todos, de mejora y reciclaje flexibles de las capacidades </t>
  </si>
  <si>
    <t>4.h) Inclusión activa para los grupos desfavorecidos</t>
  </si>
  <si>
    <t>4.a) Mejorar el acceso al empleo de las personas demandantes de empleo</t>
  </si>
  <si>
    <t>4.f) Promover la igualdad de acceso a una educación y una formación de calidad e inclusivas</t>
  </si>
  <si>
    <t>4.j) Comunidades marginadas</t>
  </si>
  <si>
    <t>4.l) Integración social de las personas en riesgo de pobreza o exclusión social</t>
  </si>
  <si>
    <t>at</t>
  </si>
  <si>
    <t>DGAS</t>
  </si>
  <si>
    <t>DGD</t>
  </si>
  <si>
    <t>DGM</t>
  </si>
  <si>
    <t>DGFP</t>
  </si>
  <si>
    <t>DGIEP</t>
  </si>
  <si>
    <t>DGUII</t>
  </si>
  <si>
    <t>VE</t>
  </si>
  <si>
    <t>DGATES</t>
  </si>
  <si>
    <t>DGFPE</t>
  </si>
  <si>
    <t>DGPE</t>
  </si>
  <si>
    <t>VEDSBL</t>
  </si>
  <si>
    <t>IM</t>
  </si>
  <si>
    <t>VEP</t>
  </si>
  <si>
    <t>SGECD</t>
  </si>
  <si>
    <t>P1. Empleo</t>
  </si>
  <si>
    <t>P2. Inclusión Social y Pobreza</t>
  </si>
  <si>
    <t>Programa FSE+ 2021-2027 de Castilla-La Mancha</t>
  </si>
  <si>
    <t>a.</t>
  </si>
  <si>
    <t>c.</t>
  </si>
  <si>
    <t>g.</t>
  </si>
  <si>
    <t>j.</t>
  </si>
  <si>
    <t>f.</t>
  </si>
  <si>
    <t>h.</t>
  </si>
  <si>
    <t>l.</t>
  </si>
  <si>
    <t>Según requerimiento del artículo 49, apartado 2 del Reglamento (UE) 2021/1060</t>
  </si>
  <si>
    <t>Año de la convocatoria</t>
  </si>
  <si>
    <t>Observaciones</t>
  </si>
  <si>
    <t>Inicio de la convocatoria</t>
  </si>
  <si>
    <t>[1]</t>
  </si>
  <si>
    <t>[2]</t>
  </si>
  <si>
    <t>[3]</t>
  </si>
  <si>
    <t>[4]</t>
  </si>
  <si>
    <t>[5]</t>
  </si>
  <si>
    <t>[6]</t>
  </si>
  <si>
    <t>[7]</t>
  </si>
  <si>
    <t>[8]</t>
  </si>
  <si>
    <t>[9]</t>
  </si>
  <si>
    <t>[10]</t>
  </si>
  <si>
    <t>Fecha Fin convocatoria</t>
  </si>
  <si>
    <t xml:space="preserve">[1] </t>
  </si>
  <si>
    <t>Lista desplegable</t>
  </si>
  <si>
    <t>Entidad beneficiaria</t>
  </si>
  <si>
    <t>Seleccionar opción</t>
  </si>
  <si>
    <t>Campo automático</t>
  </si>
  <si>
    <t>Texto libre</t>
  </si>
  <si>
    <t>Texto libre (cumplimentar en su caso)</t>
  </si>
  <si>
    <t>A continuación se presenta un esquema de la información que se solicita y la forma de cumplimentación.</t>
  </si>
  <si>
    <t>CAMPOS DE INFORMACIÓN SOLICITADOS, POR ORDEN Y FORMA DE CUMPLIMENTACIÓN</t>
  </si>
  <si>
    <t>Instrucciones para la cumplimentación del calendario de las convocatorias de las propuestas previstas</t>
  </si>
  <si>
    <t>[11]</t>
  </si>
  <si>
    <t>Líneas de ayudas previstas (en su caso)</t>
  </si>
  <si>
    <t>Campo automático de información (no se cumplimenta)</t>
  </si>
  <si>
    <t>[12]</t>
  </si>
  <si>
    <r>
      <t>Esta ficha s</t>
    </r>
    <r>
      <rPr>
        <b/>
        <sz val="12"/>
        <color theme="1"/>
        <rFont val="Calibri Light"/>
        <family val="2"/>
        <scheme val="major"/>
      </rPr>
      <t>erá remitida periódicamente,</t>
    </r>
    <r>
      <rPr>
        <sz val="12"/>
        <color theme="1"/>
        <rFont val="Calibri Light"/>
        <family val="2"/>
        <scheme val="major"/>
      </rPr>
      <t xml:space="preserve"> con objeto de poder actualizar la información a lo largo del año, e ir incorporando en los distintos cuatrimestres la información nueva: </t>
    </r>
    <r>
      <rPr>
        <sz val="12"/>
        <color rgb="FFBE4028"/>
        <rFont val="Calibri Light"/>
        <family val="2"/>
        <scheme val="major"/>
      </rPr>
      <t>enero, mayo y septiembre.</t>
    </r>
  </si>
  <si>
    <r>
      <rPr>
        <b/>
        <u/>
        <sz val="12"/>
        <color rgb="FFFF0000"/>
        <rFont val="Calibri Light"/>
        <family val="2"/>
        <scheme val="major"/>
      </rPr>
      <t>IMPORTANTE:</t>
    </r>
    <r>
      <rPr>
        <sz val="12"/>
        <color theme="1"/>
        <rFont val="Calibri Light"/>
        <family val="2"/>
        <scheme val="major"/>
      </rPr>
      <t xml:space="preserve"> En el supuesto de </t>
    </r>
    <r>
      <rPr>
        <b/>
        <sz val="12"/>
        <color theme="1"/>
        <rFont val="Calibri Light"/>
        <family val="2"/>
        <scheme val="major"/>
      </rPr>
      <t>convocatorias en las que se prevén diferentes líneas de subvención a cofinanciar</t>
    </r>
    <r>
      <rPr>
        <sz val="12"/>
        <color theme="1"/>
        <rFont val="Calibri Light"/>
        <family val="2"/>
        <scheme val="major"/>
      </rPr>
      <t xml:space="preserve"> </t>
    </r>
    <r>
      <rPr>
        <b/>
        <sz val="12"/>
        <color theme="1"/>
        <rFont val="Calibri Light"/>
        <family val="2"/>
        <scheme val="major"/>
      </rPr>
      <t>a través de actuaciones diferentes del programa FSE+</t>
    </r>
    <r>
      <rPr>
        <sz val="12"/>
        <color theme="1"/>
        <rFont val="Calibri Light"/>
        <family val="2"/>
        <scheme val="major"/>
      </rPr>
      <t>, se deberá tratar a efectos de cumplementación de esta ficha como convocatorias separadas, registrando tantas convocatorias como actuaciones y operaciones a cofinanciar se vayan a tener en cuenta. 
En el Anexo I se incorpora un esquema de la programación para consultar l</t>
    </r>
  </si>
  <si>
    <t>Estructura de la Inversión del Programa de FSE+ 2021-2027 en Castilla-La Mancha</t>
  </si>
  <si>
    <t xml:space="preserve">Versión 1 aprobada por Decisión de Ejecución de la Comisión C(2022) 9129 final del 02/12/2022 </t>
  </si>
  <si>
    <t>Enlace programa:</t>
  </si>
  <si>
    <t xml:space="preserve">https://fondosestructurales.castillalamancha.es/programacion-2021-2027/programa-fse-2021-2027-en-castilla-la-mancha </t>
  </si>
  <si>
    <t>Prioridad / OE / Medida / Actuación</t>
  </si>
  <si>
    <t xml:space="preserve"> Ayuda FSE+ </t>
  </si>
  <si>
    <t>% s/total PR</t>
  </si>
  <si>
    <t>% s/prioridad</t>
  </si>
  <si>
    <t>1. Empleo, adaptabilidad, emprendimiento y economía social</t>
  </si>
  <si>
    <t>4. a) Mejorar el acceso al empleo de los demandantes de empleo.</t>
  </si>
  <si>
    <t xml:space="preserve">4.c) Participación de género en el mercado de trabajo, y equilibrio entre la vida laboral y la familiar. </t>
  </si>
  <si>
    <t>AT Asistencia técnica</t>
  </si>
  <si>
    <t>2. Inclusión Social y lucha contra la pobreza</t>
  </si>
  <si>
    <t>4. h) Inclusión activa para los grupos desfavorecidos.</t>
  </si>
  <si>
    <t>4. l) Integración social de las personas en riesgo de pobreza o exclusión social.</t>
  </si>
  <si>
    <t xml:space="preserve">3. Educación y formación </t>
  </si>
  <si>
    <t>4. f) promover la igualdad de acceso a una educación y una formación de calidad e inclusivas.</t>
  </si>
  <si>
    <t xml:space="preserve">4. g)  Aprendizaje permanente, para todos de mejora y reciclaje flexibles de las capacidades. </t>
  </si>
  <si>
    <t>5. Empleo juvenil</t>
  </si>
  <si>
    <t>7. Garantía Infantil</t>
  </si>
  <si>
    <t>4. j) Integración socioeconómica de las comunidades marginadas, como la población romaní;</t>
  </si>
  <si>
    <t>Total general</t>
  </si>
  <si>
    <t>Año fin presentación solicitudes</t>
  </si>
  <si>
    <r>
      <t xml:space="preserve">Año inicio </t>
    </r>
    <r>
      <rPr>
        <sz val="8"/>
        <color theme="4"/>
        <rFont val="Calibri Light"/>
        <family val="2"/>
        <scheme val="major"/>
      </rPr>
      <t>presentación de solicitudes</t>
    </r>
  </si>
  <si>
    <r>
      <t xml:space="preserve">Trimestre inicio </t>
    </r>
    <r>
      <rPr>
        <sz val="8"/>
        <color theme="4"/>
        <rFont val="Calibri Light"/>
        <family val="2"/>
        <scheme val="major"/>
      </rPr>
      <t>presentación de solicitudes</t>
    </r>
  </si>
  <si>
    <r>
      <t>Trimestre fin</t>
    </r>
    <r>
      <rPr>
        <sz val="8"/>
        <color theme="4"/>
        <rFont val="Calibri Light"/>
        <family val="2"/>
        <scheme val="major"/>
      </rPr>
      <t xml:space="preserve"> presentación solicitudes</t>
    </r>
  </si>
  <si>
    <t>Objetivo específico del programa FSE+</t>
  </si>
  <si>
    <r>
      <t xml:space="preserve">En el marco de las medidas de comunicación, la normativa aplicable a los fondos europeos establece la </t>
    </r>
    <r>
      <rPr>
        <b/>
        <sz val="12"/>
        <color theme="1"/>
        <rFont val="Calibri Light"/>
        <family val="2"/>
        <scheme val="major"/>
      </rPr>
      <t>obligación de publicar un calendario con las convocatorias de propuestas previstas</t>
    </r>
    <r>
      <rPr>
        <sz val="12"/>
        <color theme="1"/>
        <rFont val="Calibri Light"/>
        <family val="2"/>
        <scheme val="major"/>
      </rPr>
      <t xml:space="preserve">, que será actualizado al menos tres veces al año </t>
    </r>
    <r>
      <rPr>
        <sz val="12"/>
        <color theme="1" tint="0.499984740745262"/>
        <rFont val="Calibri Light"/>
        <family val="2"/>
        <scheme val="major"/>
      </rPr>
      <t>[artículo 49, apartado 2, del Reglamento (UE) 2021/1060 de disposiciones comunes]</t>
    </r>
    <r>
      <rPr>
        <sz val="12"/>
        <color theme="1"/>
        <rFont val="Calibri Light"/>
        <family val="2"/>
        <scheme val="major"/>
      </rPr>
      <t xml:space="preserve">.
Con objeto de dar cumplimiento a este requisito, a través de esta ficha se solicita información, </t>
    </r>
    <r>
      <rPr>
        <sz val="12"/>
        <color theme="4"/>
        <rFont val="Calibri Light"/>
        <family val="2"/>
        <scheme val="major"/>
      </rPr>
      <t>a las diferentes entidades beneficiarias del Programa FSE+ 2021-2027 de Castilla-La Mancha</t>
    </r>
    <r>
      <rPr>
        <sz val="12"/>
        <color theme="1"/>
        <rFont val="Calibri Light"/>
        <family val="2"/>
        <scheme val="major"/>
      </rPr>
      <t xml:space="preserve">, sobre las </t>
    </r>
    <r>
      <rPr>
        <b/>
        <sz val="12"/>
        <color theme="1"/>
        <rFont val="Calibri Light"/>
        <family val="2"/>
        <scheme val="major"/>
      </rPr>
      <t>próximas convocatorias de ayuda previstas publicar</t>
    </r>
    <r>
      <rPr>
        <sz val="12"/>
        <color theme="1"/>
        <rFont val="Calibri Light"/>
        <family val="2"/>
        <scheme val="major"/>
      </rPr>
      <t xml:space="preserve">, con objeto de poder dar esta información en la página Web de los Fondos Estructurales de Castilla-La Mancha: </t>
    </r>
    <r>
      <rPr>
        <sz val="12"/>
        <color theme="7" tint="-0.249977111117893"/>
        <rFont val="Calibri Light"/>
        <family val="2"/>
        <scheme val="major"/>
      </rPr>
      <t xml:space="preserve">https://fondosestructurales.castillalamancha.es/programacion-2021-2027/oportunidades-financiacion/caldendario-de-convocatorias </t>
    </r>
    <r>
      <rPr>
        <sz val="12"/>
        <color theme="1"/>
        <rFont val="Calibri Light"/>
        <family val="2"/>
        <scheme val="major"/>
      </rPr>
      <t xml:space="preserve">
La ficha se ha diseñado para solicitar la mínima información necesaria a los servicios gestores de las ayudas de FSE+, automatizando los campos de información según entidad y actuaciones previstas y simplificando los datos que se necesitan publicar. 
Dado que la información se dispone según la entidad beneficiaria de que se trate, </t>
    </r>
    <r>
      <rPr>
        <b/>
        <sz val="12"/>
        <color theme="1"/>
        <rFont val="Calibri Light"/>
        <family val="2"/>
        <scheme val="major"/>
      </rPr>
      <t xml:space="preserve">en la cumplimentación de la ficha será necesario seguir este orden:
</t>
    </r>
    <r>
      <rPr>
        <sz val="12"/>
        <color theme="1"/>
        <rFont val="Calibri Light"/>
        <family val="2"/>
        <scheme val="major"/>
      </rPr>
      <t xml:space="preserve">1. Seleccionar la </t>
    </r>
    <r>
      <rPr>
        <b/>
        <sz val="12"/>
        <color theme="4"/>
        <rFont val="Calibri Light"/>
        <family val="2"/>
        <scheme val="major"/>
      </rPr>
      <t>Consejería y la entidad beneficiaria</t>
    </r>
    <r>
      <rPr>
        <sz val="12"/>
        <color theme="1"/>
        <rFont val="Calibri Light"/>
        <family val="2"/>
        <scheme val="major"/>
      </rPr>
      <t xml:space="preserve"> correspondiente {</t>
    </r>
    <r>
      <rPr>
        <sz val="12"/>
        <color rgb="FFC00000"/>
        <rFont val="Calibri Light"/>
        <family val="2"/>
        <scheme val="major"/>
      </rPr>
      <t>Epígrafes [1] y [2]}.</t>
    </r>
    <r>
      <rPr>
        <sz val="12"/>
        <color theme="1"/>
        <rFont val="Calibri Light"/>
        <family val="2"/>
        <scheme val="major"/>
      </rPr>
      <t xml:space="preserve">
2. Seleccionar la </t>
    </r>
    <r>
      <rPr>
        <b/>
        <sz val="12"/>
        <color theme="4"/>
        <rFont val="Calibri Light"/>
        <family val="2"/>
        <scheme val="major"/>
      </rPr>
      <t>Actuación del programa</t>
    </r>
    <r>
      <rPr>
        <sz val="12"/>
        <color theme="1"/>
        <rFont val="Calibri Light"/>
        <family val="2"/>
        <scheme val="major"/>
      </rPr>
      <t xml:space="preserve"> del listado desplegable </t>
    </r>
    <r>
      <rPr>
        <sz val="12"/>
        <color rgb="FFC00000"/>
        <rFont val="Calibri Light"/>
        <family val="2"/>
        <scheme val="major"/>
      </rPr>
      <t>{Epígrafe [3]}.</t>
    </r>
    <r>
      <rPr>
        <sz val="12"/>
        <color theme="1"/>
        <rFont val="Calibri Light"/>
        <family val="2"/>
        <scheme val="major"/>
      </rPr>
      <t xml:space="preserve">
3. Cumplimentar el apartado del </t>
    </r>
    <r>
      <rPr>
        <b/>
        <sz val="12"/>
        <color theme="4"/>
        <rFont val="Calibri Light"/>
        <family val="2"/>
        <scheme val="major"/>
      </rPr>
      <t>nombre de la convocatoria y la línea de ayudas</t>
    </r>
    <r>
      <rPr>
        <sz val="12"/>
        <color theme="1"/>
        <rFont val="Calibri Light"/>
        <family val="2"/>
        <scheme val="major"/>
      </rPr>
      <t>, en caso de preverse más de un tipo de acción subvencionable</t>
    </r>
    <r>
      <rPr>
        <sz val="12"/>
        <color rgb="FFC00000"/>
        <rFont val="Calibri Light"/>
        <family val="2"/>
        <scheme val="major"/>
      </rPr>
      <t xml:space="preserve"> {Epígrafe [4] y [5]}.</t>
    </r>
    <r>
      <rPr>
        <sz val="12"/>
        <color theme="1"/>
        <rFont val="Calibri Light"/>
        <family val="2"/>
        <scheme val="major"/>
      </rPr>
      <t xml:space="preserve">
4. Definir el </t>
    </r>
    <r>
      <rPr>
        <b/>
        <sz val="12"/>
        <color theme="4"/>
        <rFont val="Calibri Light"/>
        <family val="2"/>
        <scheme val="major"/>
      </rPr>
      <t>tipo de persona o entidad solicitante</t>
    </r>
    <r>
      <rPr>
        <sz val="12"/>
        <color theme="1"/>
        <rFont val="Calibri Light"/>
        <family val="2"/>
        <scheme val="major"/>
      </rPr>
      <t xml:space="preserve"> de la ayuda </t>
    </r>
    <r>
      <rPr>
        <sz val="12"/>
        <color rgb="FFC00000"/>
        <rFont val="Calibri Light"/>
        <family val="2"/>
        <scheme val="major"/>
      </rPr>
      <t>{Epígrafe [6]}.</t>
    </r>
    <r>
      <rPr>
        <sz val="12"/>
        <color theme="1"/>
        <rFont val="Calibri Light"/>
        <family val="2"/>
        <scheme val="major"/>
      </rPr>
      <t xml:space="preserve">
5. El </t>
    </r>
    <r>
      <rPr>
        <b/>
        <sz val="12"/>
        <color theme="4"/>
        <rFont val="Calibri Light"/>
        <family val="2"/>
        <scheme val="major"/>
      </rPr>
      <t>importe total</t>
    </r>
    <r>
      <rPr>
        <sz val="12"/>
        <color theme="1"/>
        <rFont val="Calibri Light"/>
        <family val="2"/>
        <scheme val="major"/>
      </rPr>
      <t xml:space="preserve"> de la convocatoria subvencionable con el FSE+ </t>
    </r>
    <r>
      <rPr>
        <sz val="12"/>
        <color rgb="FFBE4028"/>
        <rFont val="Calibri Light"/>
        <family val="2"/>
        <scheme val="major"/>
      </rPr>
      <t>{Epígrafe [7]}.</t>
    </r>
    <r>
      <rPr>
        <sz val="12"/>
        <color theme="1"/>
        <rFont val="Calibri Light"/>
        <family val="2"/>
        <scheme val="major"/>
      </rPr>
      <t xml:space="preserve">
6. Seleccionar el </t>
    </r>
    <r>
      <rPr>
        <b/>
        <sz val="12"/>
        <color theme="4"/>
        <rFont val="Calibri Light"/>
        <family val="2"/>
        <scheme val="major"/>
      </rPr>
      <t xml:space="preserve">año y el trimestre de inicio y fin </t>
    </r>
    <r>
      <rPr>
        <sz val="12"/>
        <color theme="1"/>
        <rFont val="Calibri Light"/>
        <family val="2"/>
        <scheme val="major"/>
      </rPr>
      <t>del plazo previsto para la</t>
    </r>
    <r>
      <rPr>
        <b/>
        <u/>
        <sz val="12"/>
        <color theme="1"/>
        <rFont val="Calibri Light"/>
        <family val="2"/>
        <scheme val="major"/>
      </rPr>
      <t xml:space="preserve"> presentación de las solicitudes</t>
    </r>
    <r>
      <rPr>
        <sz val="12"/>
        <color theme="1"/>
        <rFont val="Calibri Light"/>
        <family val="2"/>
        <scheme val="major"/>
      </rPr>
      <t xml:space="preserve"> de subvención de la convocatoria </t>
    </r>
    <r>
      <rPr>
        <sz val="12"/>
        <color rgb="FFBE4028"/>
        <rFont val="Calibri Light"/>
        <family val="2"/>
        <scheme val="major"/>
      </rPr>
      <t>{Epígrafes [8], [9], [10] y [11]}.</t>
    </r>
  </si>
  <si>
    <t>Texto libre 
(€ cofinanciable por FSE+)</t>
  </si>
  <si>
    <t xml:space="preserve">Importe total </t>
  </si>
  <si>
    <t>Fecha inicio y fin convocatoria</t>
  </si>
  <si>
    <t xml:space="preserve">02/4h.01 Equipos Técnicos de Inclusión y Acciones Complementarias. </t>
  </si>
  <si>
    <t>02/4h.02 Servicios de Carácter Ocupacional (Centros Ocupacionales)</t>
  </si>
  <si>
    <t xml:space="preserve">Resolución de ................, de la Dirección General de Acción Social, por la que se convocan para el año 2024 las subvenciones para el desarrollo de proyectos de inclusión social del Sistema Público de Servicios Sociales. </t>
  </si>
  <si>
    <t>Entidades beneficiarias:
a) Entidades no lucrativas y agrupaciones de éstas. Entidades privadas de iniciativa social.
b) Universidades.
c) Instituciones científicas
Los proyectos van dirigidos a personas que se encuentren en situación de exclusión social y profesionales que desarrollen proyectos de inclusión social</t>
  </si>
  <si>
    <t>Primer trimestre</t>
  </si>
  <si>
    <t>02/4l.01 Planes integrados en barrios con población en riesgo de exclusión</t>
  </si>
  <si>
    <t>02/4l.02 Itinerarios de inclusión para personas sin hogar</t>
  </si>
  <si>
    <t>07/4j.01 Mediación Socioeducativa con comunidades marginadas</t>
  </si>
  <si>
    <t xml:space="preserve">Resolución de ../…../2023, de la Dirección General de Acción Social, por la que se convocan para el año 2024 las subvenciones para el desarrollo de proyectos de inclusión social del Sistema Público de Servicios Sociales. </t>
  </si>
  <si>
    <t>Decreto 87/2016, de 27/12/2016, por el que se unifica el marco de concertación con las Entidades Locales para la prestación de Servicios Sociales de Atención Primaria en Castilla-La Mancha.</t>
  </si>
  <si>
    <t>Cuarto trimestre</t>
  </si>
  <si>
    <t>La Convocatoria del Decreto Marco de concertación no establece una fecha de inicio de presentación de solicitudes, la fecha de finalización de presentación de solicitudes es el 31 de octubre para modificación de Convenios ya suscritos y el 30 de octubre para nuevos Convenios. El importe total financiable hace referencia a el importe financiado en el ejerccio 2023 para esa línea de actuación.</t>
  </si>
  <si>
    <t>Entidades Locales que suscriban convenios para el desarrollo de las prestaciones básicas de Servicios Sociales de Atención Primaria en el marco del Plan Concertado / ámbito Supramuncipal</t>
  </si>
  <si>
    <t>Marco de Concertación con Entidades Locales</t>
  </si>
  <si>
    <t>02/4h.03 Servicios de Capacitación para personas con discapacidad</t>
  </si>
  <si>
    <t xml:space="preserve">Subvenciones a entidades privadas de iniciativa social para el mantenimiento de centros, servicios y desarrollo de programas destinados a la atención de las personas con discapacidad en Castilla-La Mancha. Convocatoria 2024. </t>
  </si>
  <si>
    <t>Entidades privadas de iniciativa social que cumplan con los requisitos establecidos en las bases regulardoras.</t>
  </si>
  <si>
    <t>Tercer trimestre</t>
  </si>
  <si>
    <r>
      <t>El importe total hace referencia a TODA LA CONVOCATORIA DE INCLUSIÓN SOCIAL, no solo lo financiado a traves del FSE+. La convocatoria asciende a</t>
    </r>
    <r>
      <rPr>
        <b/>
        <sz val="9"/>
        <color theme="1"/>
        <rFont val="Calibri"/>
        <family val="2"/>
        <scheme val="minor"/>
      </rPr>
      <t xml:space="preserve"> 5.338.080</t>
    </r>
    <r>
      <rPr>
        <sz val="9"/>
        <color theme="1"/>
        <rFont val="Calibri"/>
        <family val="2"/>
        <scheme val="minor"/>
      </rPr>
      <t xml:space="preserve">
Dentro de esta convocatoria hay una linea que no financia el FSE+ y cuyo coste se prevee ascienda a </t>
    </r>
    <r>
      <rPr>
        <b/>
        <sz val="9"/>
        <color theme="1"/>
        <rFont val="Calibri"/>
        <family val="2"/>
        <scheme val="minor"/>
      </rPr>
      <t>608.335,33</t>
    </r>
    <r>
      <rPr>
        <sz val="9"/>
        <color theme="1"/>
        <rFont val="Calibri"/>
        <family val="2"/>
        <scheme val="minor"/>
      </rPr>
      <t xml:space="preserve">
</t>
    </r>
  </si>
  <si>
    <r>
      <t>El importe total hace referencia a TODA LA CONVOCATORIA DE INCLUSIÓN SOCIAL, no solo lo financiado a traves del FSE+. La convocatoria asciende a</t>
    </r>
    <r>
      <rPr>
        <b/>
        <sz val="9"/>
        <color theme="1"/>
        <rFont val="Calibri"/>
        <family val="2"/>
        <scheme val="minor"/>
      </rPr>
      <t xml:space="preserve"> 5.338.080</t>
    </r>
    <r>
      <rPr>
        <sz val="9"/>
        <color theme="1"/>
        <rFont val="Calibri"/>
        <family val="2"/>
        <scheme val="minor"/>
      </rPr>
      <t xml:space="preserve">
Dentro de esta convocatoria hay una linea que no financia el FSE+ y cuyo coste se prevee ascienda a 608.335,33
</t>
    </r>
  </si>
  <si>
    <r>
      <t xml:space="preserve">Seleccionar opción,
</t>
    </r>
    <r>
      <rPr>
        <b/>
        <u/>
        <sz val="8"/>
        <color rgb="FFC64224"/>
        <rFont val="Calibri"/>
        <family val="2"/>
        <scheme val="minor"/>
      </rPr>
      <t xml:space="preserve"> una vez cumplimentado [1] y [2]</t>
    </r>
  </si>
  <si>
    <t>01/4c.01 Servicio de información, asesoramiento y orientación laboral a mujeres</t>
  </si>
  <si>
    <t>Resolución de 09/11/2022, del Instituto de la Mujer de Castilla-La Mancha, por la que se convocan subvenciones para la gestión del funcionamiento de centros de la mujer y recursos de acogida para víctimas de violencia de género en Castilla-La Mancha para 2023-2024.</t>
  </si>
  <si>
    <t>La gestión del funcionamiento de Centros de la Mujer</t>
  </si>
  <si>
    <t xml:space="preserve">Entidades locales de Castilla-La Mancha.
Entidades privadas sin ánimo de lucro, aunque no tengan su domicilio fiscal en el territorio de la Comunidad Autónoma de Castilla-La Mancha y que tengan establecida la consecución de la igualdad de género entre sus fines.
</t>
  </si>
  <si>
    <t>las solicitudes se presentaron en 2022..
La convocatoria ya está resuelta
la convocatoria es para dos anualidades 2023 y 2024 y el importe señalado corresponde a cada una de las anualidades</t>
  </si>
  <si>
    <t>05/4f.01 Programas de Segunda Oportunidad: oferta formativa Garantía Juvenil</t>
  </si>
  <si>
    <t xml:space="preserve">10ª oferta formativa específica Garantía Juvenil-Programas de Segunda Oportunidad </t>
  </si>
  <si>
    <t>Centros educativos públicos de la región</t>
  </si>
  <si>
    <t>Segundo trimestre</t>
  </si>
  <si>
    <t xml:space="preserve">Dadas las características y plazos de la convocatoria, el importe total señalado puede ser muy variable. </t>
  </si>
  <si>
    <t>05/4f.02 Programas Segunda Oportunidad: ayudas económicas alumnado</t>
  </si>
  <si>
    <t xml:space="preserve">Ayudas económicas de formación convocatoria 2023 </t>
  </si>
  <si>
    <t xml:space="preserve">Alumnado participante en cualquiera de las acciones formativas específicas de Garantía Juvenil autorizadas para 2022-2023 </t>
  </si>
  <si>
    <t>Convocatoria referida a los participantes en la 9ª oferta formativa -Programas de Segunda Oportunidad (curso 2022-2023).</t>
  </si>
  <si>
    <t>03/4f.04 Programas de prevención del abandono escolar temprano</t>
  </si>
  <si>
    <t>Plan de Éxito Educativo y Prevención del Abandono Escolar Temprano y el Refuerzo de la Red de Apoyo para el Alumnado con Necesidades Específicas de Apoyo Educativo en los centros educativos sostenidos con fondos públicos (Plan de Éxito +)</t>
  </si>
  <si>
    <t>Centros sostenidos con fondos públicos</t>
  </si>
  <si>
    <t xml:space="preserve">Convocatoria que combina los Programas de prevención del abandono escolar temprano y la Red de apoyo para alumnado con necesidades específicas de apoyo educativo. </t>
  </si>
  <si>
    <t>Zona geográfica cubierta</t>
  </si>
  <si>
    <t>Objetivo Político</t>
  </si>
  <si>
    <t>OP4. Una Europa más social e inclusiva, por medio de la aplicación del pilar europeo de derechos sociales</t>
  </si>
  <si>
    <t>CONSEJERÍA DE ECONOMÍA, EMPRESAS Y EMPLEO</t>
  </si>
  <si>
    <t>CONSEJERÍA DE EDUCACIÓN, CULTURA Y DEPORTES</t>
  </si>
  <si>
    <t>Secretaría General de Educación, Cultura y Deportes</t>
  </si>
  <si>
    <t>CONSEJERÍA DE BIENESTAR LABORAL</t>
  </si>
  <si>
    <t>CONSEJERÍA DE IGUALDAD Y PORTAVOZ</t>
  </si>
  <si>
    <t>UNIVERSIDAD DE CASTILLA-LA MANCHA</t>
  </si>
  <si>
    <t>Control de convocatorias recibidas</t>
  </si>
  <si>
    <t>Recibido por Noelia. 
Ampliado por Amador Pastor</t>
  </si>
  <si>
    <t>Indican que la solicitud de financiación la hicieron en 2022</t>
  </si>
  <si>
    <t>No tienen previstas convocatorias para 2023</t>
  </si>
  <si>
    <t>NP</t>
  </si>
  <si>
    <t>03/4f.03 Becas para alumnado universitario en situación económica vulnerable</t>
  </si>
  <si>
    <t>Resolución de xx/xx/2023, de la Universidad de Castilla-La Mancha, por la que se establecen las bases reguladoras y la convocatoria para el curso 2023/2024 de ayudas para estudiantes en situaciones especiales cofinanciada por el Fondo Social Europeo Plus (FSE +)</t>
  </si>
  <si>
    <t>Becas alumnado universitarios en situacion economica vulnerable</t>
  </si>
  <si>
    <t>Podrán solicitar esta ayuda quienes formalicen matrícula de Grado en el curso académico 2023/2024 en la UCLM.</t>
  </si>
  <si>
    <t>Plazo de presentacion de solicitudes del 11 de Septiembre de 2023 al 2 de Noviembre de 2023</t>
  </si>
  <si>
    <t>03/4f.02 Contratos predoctorales, incluidos doctorados industriales - UCLM</t>
  </si>
  <si>
    <t>Resolución de xx/xx/2023, de la Universidad de Castilla-La Mancha, por la que se establecen las bases reguladoras y la convocatoria de contratos predoctorales para personal investigador en formación en el marco del Plan Propio de I+D+i, cofinanciada por el Fondo Social Europeo Plus (FSE+)</t>
  </si>
  <si>
    <t>Contratos predoctorales en cuatro modalidades: Formación de profesorado universitario, Personal investigador en formación, Doctorado industrial, Personal investigador en formación Beatriz Galindo.</t>
  </si>
  <si>
    <t>1. Modalidad formación de profesorado universitario: su objetivo es promover la realización de tesis doctorales dentro de un Programa de Doctorado de esta Universidad, en las áreas de conocimiento especificadas en la convocatoria para, que facilite su futura incorporación al sistema español de educación superior y de investigación científica.2. Modalidad personal investigador en formación: su objetivo es la realización de tareas de investigación en el ámbito de un proyecto específico y novedoso. 3. Modalidad doctorado industrial: su objetivo es la formación investigadora objeto de tesis doctoral dentro de un proyecto industrial o de desarrollo experimental, desarrollado en una Spin-off de la UCLM.4. Modalidad personal investigador Beatriz Galindo: su objetivo es la realización de tareas de investigación asociadas a la línea de investigación a desarrollar por el investigador junior que se ha incorporado por medio del citado programa.</t>
  </si>
  <si>
    <t xml:space="preserve">El plazo para realizar la solicitud es de veinte días hábiles desde su publicación en el DOCM. </t>
  </si>
  <si>
    <t>ES42 Castilla-La Mancha</t>
  </si>
  <si>
    <t>Calendario de las convocatorias de ayudas previstas publicar</t>
  </si>
  <si>
    <t>03/4g.01 CapacitaTIC+55 - Programa de capacitación digital</t>
  </si>
  <si>
    <t>Promoción de la capacitación digital para personas mayores de 55 años mediante el aprendizaje de nuevas tecnologías</t>
  </si>
  <si>
    <t>Asociación INCISO INTEGRACIÓN</t>
  </si>
  <si>
    <t>03/4f.01 Contratos predoctorales, incluidos doctorados industriales</t>
  </si>
  <si>
    <t>01/4a.02 Contratación de Personal Investigador Postdoctoral</t>
  </si>
  <si>
    <t>Convenio de colaboración entre la Consejería de Educación, Cultura y Deportes y la Fundación Parque Científico y Tecnológico de Castilla-La Mancha para la financiación de personal investigador INCRECYT (Instituto de Recursos Humanos para la Ciencia y la Tecnología) en centros de investigación de Castilla-La Mancha.)</t>
  </si>
  <si>
    <t>Investigadores que den continuidad del programa INCRECYT en los diferentes centros de investigación donde se inició este programa como el Instituto Regional de Investigación y Desarrollo Agroalimentario y Forestal (IRIAF) y en la Universidad de Castilla- La Mancha , así como en otros centros de investigación de la Región como el Instituto de Desarrollo Industrial de la Fundación Parque Científico y Tecnológico de Castilla-La Mancha y la Universidad de Alcalá.</t>
  </si>
  <si>
    <t>1,155,000</t>
  </si>
  <si>
    <t>Ayudas para la contratación de doctores en centros públicos de investigación y empresas, dentro de las medidas para el retorno y la retención del talento, cofinanciadas por la Junta de Comunidades de Castilla-La Mancha y por el Fondo Social Europeo Plus (FSE+)</t>
  </si>
  <si>
    <t>Las universidades Públicas, empresas, centros tecnológicos de ámbito regional inscritos en el Registro de centros creados por RD 2093/2008, de 19 de diciembre; la Fundación Parque Científico y Tecnológico de Castilla-La Mancha; Centro Nacional del Hidrógeno; entidades públicas de investigación</t>
  </si>
  <si>
    <t>Ayudas para la formación de personal investigador en centros públicos de investigación y empresas, en el marco de la retención y el retorno del talento, cofinanciadas por la Junta de Comunidades de Castilla-La Mancha y por el Fondo Social Europeo Plus (FSE+)</t>
  </si>
  <si>
    <t>Programa Talento Formación y Programa de Doctorado Industrial</t>
  </si>
  <si>
    <t>Universidad de Castilla-La Mancha (UCLM) y Universidad de Alcalá (UAH)-Campus de Guadalajara</t>
  </si>
  <si>
    <t>01/4a.03 Convenio INCRECYT para la contratación de personal investigador</t>
  </si>
  <si>
    <t>Actualizado el 28 de junio de 2023</t>
  </si>
  <si>
    <t>Código actuación</t>
  </si>
  <si>
    <t>Resolución de 20/04/2023, de la Dirección General de Mayores, por la que se convocan para el año 2023 las subvenciones a entidades para el desarrollo y mantenimiento de programas y servicios de atención a personas mayores en Castilla-La Mancha</t>
  </si>
  <si>
    <t>01/4a.07 Asesoramiento promoción del emprendimiento y creación de empresas</t>
  </si>
  <si>
    <t>Ayudas para el asesoramiento y tutorización a personas emprendedoras</t>
  </si>
  <si>
    <t xml:space="preserve">Entidades sin ánimo de lucro </t>
  </si>
  <si>
    <t>Tanto el trimestre de inicio como el de fin sería cuarto trimestre del 2023, pero no me deja ponerlo en los campos correspondientes.</t>
  </si>
  <si>
    <t>05/4a.03 Contratación de personas jóvenes cualificadas inscritas en el SNGJ</t>
  </si>
  <si>
    <t>Resolución de 28/04/2023, de la Dirección General de Programas de Empleo, por la que se publican los créditos disponibles en el ejercicio 2023, para la concesión de las subvenciones reguladas en el Decreto 103/2022, de 13 de septiembre</t>
  </si>
  <si>
    <t>Línea 1: Ayudas para la formalización de contratos de formación en alternancia</t>
  </si>
  <si>
    <t>Persona jóvenes inscritas en Garantía Juvenil</t>
  </si>
  <si>
    <t>Publicado el 8 de mayo de 2023</t>
  </si>
  <si>
    <t>Nos contestan desde la Viceconsejería de Educación</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</si>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</sst>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 &quot;€&quot;"/>
  </numFmts>
  <fonts count="96" x14ac:knownFonts="1">
    <font>
      <sz val="11"/>
      <color theme="1"/>
      <name val="Calibri"/>
      <family val="2"/>
      <scheme val="minor"/>
    </font>
    <font>
      <sz val="8"/>
      <color theme="1"/>
      <name val="Arial Narrow"/>
      <family val="2"/>
    </font>
    <font>
      <b/>
      <sz val="8"/>
      <color theme="1"/>
      <name val="Arial Narrow"/>
      <family val="2"/>
    </font>
    <font>
      <sz val="8"/>
      <color theme="8" tint="-0.249977111117893"/>
      <name val="Arial Narrow"/>
      <family val="2"/>
    </font>
    <font>
      <b/>
      <sz val="8"/>
      <color theme="8" tint="-0.249977111117893"/>
      <name val="Arial Narrow"/>
      <family val="2"/>
    </font>
    <font>
      <sz val="8"/>
      <color rgb="FF0070C0"/>
      <name val="Arial Narrow"/>
      <family val="2"/>
    </font>
    <font>
      <sz val="8"/>
      <color theme="1" tint="0.34998626667073579"/>
      <name val="Arial Narrow"/>
      <family val="2"/>
    </font>
    <font>
      <sz val="8"/>
      <color rgb="FF595959"/>
      <name val="Arial Narrow"/>
      <family val="2"/>
    </font>
    <font>
      <b/>
      <sz val="8"/>
      <color theme="2" tint="-0.749992370372631"/>
      <name val="Arial Narrow"/>
      <family val="2"/>
    </font>
    <font>
      <sz val="8"/>
      <color theme="1"/>
      <name val="Calibri"/>
      <family val="2"/>
      <scheme val="minor"/>
    </font>
    <font>
      <sz val="48"/>
      <color theme="1"/>
      <name val="Calibri"/>
      <family val="2"/>
      <scheme val="minor"/>
    </font>
    <font>
      <sz val="8"/>
      <name val="Calibri"/>
      <family val="2"/>
      <scheme val="minor"/>
    </font>
    <font>
      <sz val="14"/>
      <name val="Arial Narrow"/>
      <family val="2"/>
    </font>
    <font>
      <sz val="8"/>
      <color theme="4" tint="-0.249977111117893"/>
      <name val="Arial Narrow"/>
      <family val="2"/>
    </font>
    <font>
      <sz val="14"/>
      <color rgb="FF0070C0"/>
      <name val="Arial Narrow"/>
      <family val="2"/>
    </font>
    <font>
      <b/>
      <sz val="9"/>
      <color theme="1" tint="0.249977111117893"/>
      <name val="Arial Narrow"/>
      <family val="2"/>
    </font>
    <font>
      <sz val="9"/>
      <color theme="4" tint="-0.249977111117893"/>
      <name val="Arial Narrow"/>
      <family val="2"/>
    </font>
    <font>
      <b/>
      <sz val="9"/>
      <color theme="2" tint="-0.749992370372631"/>
      <name val="Arial Narrow"/>
      <family val="2"/>
    </font>
    <font>
      <sz val="9"/>
      <color theme="2" tint="-0.749992370372631"/>
      <name val="Arial Narrow"/>
      <family val="2"/>
    </font>
    <font>
      <sz val="9"/>
      <color theme="4" tint="-0.249977111117893"/>
      <name val="Calibri Light"/>
      <family val="2"/>
      <scheme val="major"/>
    </font>
    <font>
      <b/>
      <sz val="16"/>
      <name val="Calibri"/>
      <family val="2"/>
    </font>
    <font>
      <sz val="4"/>
      <color theme="1"/>
      <name val="Calibri"/>
      <family val="2"/>
      <scheme val="minor"/>
    </font>
    <font>
      <sz val="8"/>
      <color theme="0" tint="-0.499984740745262"/>
      <name val="Arial Narrow"/>
      <family val="2"/>
    </font>
    <font>
      <sz val="10"/>
      <color theme="1"/>
      <name val="Calibri"/>
      <family val="2"/>
      <scheme val="minor"/>
    </font>
    <font>
      <sz val="9"/>
      <color theme="1"/>
      <name val="Calibri"/>
      <family val="2"/>
      <scheme val="minor"/>
    </font>
    <font>
      <b/>
      <sz val="9"/>
      <color rgb="FF2E75B6"/>
      <name val="Calibri Light"/>
      <family val="2"/>
      <scheme val="major"/>
    </font>
    <font>
      <sz val="10"/>
      <color theme="1"/>
      <name val="Calibri Light"/>
      <family val="2"/>
      <scheme val="major"/>
    </font>
    <font>
      <sz val="10"/>
      <color rgb="FFC00000"/>
      <name val="Calibri"/>
      <family val="2"/>
      <scheme val="minor"/>
    </font>
    <font>
      <sz val="11"/>
      <color rgb="FFC00000"/>
      <name val="Calibri"/>
      <family val="2"/>
      <scheme val="minor"/>
    </font>
    <font>
      <sz val="4"/>
      <color rgb="FFC00000"/>
      <name val="Calibri"/>
      <family val="2"/>
      <scheme val="minor"/>
    </font>
    <font>
      <sz val="9"/>
      <color rgb="FFC00000"/>
      <name val="Calibri"/>
      <family val="2"/>
      <scheme val="minor"/>
    </font>
    <font>
      <b/>
      <sz val="14"/>
      <color theme="0"/>
      <name val="Calibri Light"/>
      <family val="2"/>
      <scheme val="major"/>
    </font>
    <font>
      <sz val="10"/>
      <name val="Calibri Light"/>
      <family val="2"/>
      <scheme val="major"/>
    </font>
    <font>
      <sz val="4"/>
      <color theme="1"/>
      <name val="Calibri Light"/>
      <family val="2"/>
      <scheme val="major"/>
    </font>
    <font>
      <sz val="8"/>
      <color rgb="FFC00000"/>
      <name val="Calibri Light"/>
      <family val="2"/>
      <scheme val="major"/>
    </font>
    <font>
      <sz val="8"/>
      <color rgb="FF0070C0"/>
      <name val="Calibri Light"/>
      <family val="2"/>
      <scheme val="major"/>
    </font>
    <font>
      <sz val="12"/>
      <color theme="1"/>
      <name val="Calibri Light"/>
      <family val="2"/>
      <scheme val="major"/>
    </font>
    <font>
      <b/>
      <sz val="12"/>
      <color theme="1"/>
      <name val="Calibri Light"/>
      <family val="2"/>
      <scheme val="major"/>
    </font>
    <font>
      <sz val="12"/>
      <color theme="1" tint="0.499984740745262"/>
      <name val="Calibri Light"/>
      <family val="2"/>
      <scheme val="major"/>
    </font>
    <font>
      <sz val="12"/>
      <color rgb="FFC00000"/>
      <name val="Calibri Light"/>
      <family val="2"/>
      <scheme val="major"/>
    </font>
    <font>
      <sz val="12"/>
      <color rgb="FFBE4028"/>
      <name val="Calibri Light"/>
      <family val="2"/>
      <scheme val="major"/>
    </font>
    <font>
      <sz val="11"/>
      <name val="Calibri Light"/>
      <family val="2"/>
      <scheme val="major"/>
    </font>
    <font>
      <sz val="11"/>
      <color rgb="FF0070C0"/>
      <name val="Calibri Light"/>
      <family val="2"/>
      <scheme val="major"/>
    </font>
    <font>
      <sz val="12"/>
      <color theme="4"/>
      <name val="Calibri Light"/>
      <family val="2"/>
      <scheme val="major"/>
    </font>
    <font>
      <sz val="12"/>
      <color theme="7" tint="-0.249977111117893"/>
      <name val="Calibri Light"/>
      <family val="2"/>
      <scheme val="major"/>
    </font>
    <font>
      <b/>
      <sz val="12"/>
      <color rgb="FFC64224"/>
      <name val="Calibri Light"/>
      <family val="2"/>
      <scheme val="major"/>
    </font>
    <font>
      <sz val="11"/>
      <color rgb="FFC64224"/>
      <name val="Calibri Light"/>
      <family val="2"/>
      <scheme val="major"/>
    </font>
    <font>
      <i/>
      <sz val="11"/>
      <color rgb="FFC64224"/>
      <name val="Calibri Light"/>
      <family val="2"/>
      <scheme val="major"/>
    </font>
    <font>
      <b/>
      <u/>
      <sz val="12"/>
      <color rgb="FFFF0000"/>
      <name val="Calibri Light"/>
      <family val="2"/>
      <scheme val="major"/>
    </font>
    <font>
      <b/>
      <u/>
      <sz val="12"/>
      <color theme="1"/>
      <name val="Calibri Light"/>
      <family val="2"/>
      <scheme val="major"/>
    </font>
    <font>
      <b/>
      <sz val="11"/>
      <color rgb="FFBE4028"/>
      <name val="Calibri Light"/>
      <family val="2"/>
      <scheme val="major"/>
    </font>
    <font>
      <u/>
      <sz val="11"/>
      <color theme="10"/>
      <name val="Calibri"/>
      <family val="2"/>
      <scheme val="minor"/>
    </font>
    <font>
      <sz val="8"/>
      <color theme="4" tint="-0.499984740745262"/>
      <name val="Arial Narrow"/>
      <family val="2"/>
    </font>
    <font>
      <b/>
      <sz val="8"/>
      <color theme="4" tint="-0.499984740745262"/>
      <name val="Arial Narrow"/>
      <family val="2"/>
    </font>
    <font>
      <u/>
      <sz val="8"/>
      <color theme="10"/>
      <name val="Calibri"/>
      <family val="2"/>
      <scheme val="minor"/>
    </font>
    <font>
      <b/>
      <sz val="9"/>
      <color theme="1"/>
      <name val="Arial Narrow"/>
      <family val="2"/>
    </font>
    <font>
      <b/>
      <sz val="8"/>
      <color theme="4" tint="-0.249977111117893"/>
      <name val="Arial Narrow"/>
      <family val="2"/>
    </font>
    <font>
      <b/>
      <sz val="9"/>
      <color theme="4" tint="-0.249977111117893"/>
      <name val="Arial Narrow"/>
      <family val="2"/>
    </font>
    <font>
      <sz val="9"/>
      <color theme="5" tint="-0.249977111117893"/>
      <name val="Arial Narrow"/>
      <family val="2"/>
    </font>
    <font>
      <sz val="8"/>
      <color theme="5" tint="-0.249977111117893"/>
      <name val="Arial Narrow"/>
      <family val="2"/>
    </font>
    <font>
      <sz val="9"/>
      <color theme="1" tint="0.249977111117893"/>
      <name val="Arial Narrow"/>
      <family val="2"/>
    </font>
    <font>
      <sz val="9"/>
      <color theme="4"/>
      <name val="Calibri Light"/>
      <family val="2"/>
      <scheme val="major"/>
    </font>
    <font>
      <sz val="8"/>
      <color theme="4"/>
      <name val="Calibri Light"/>
      <family val="2"/>
      <scheme val="major"/>
    </font>
    <font>
      <b/>
      <sz val="12"/>
      <color theme="4"/>
      <name val="Calibri Light"/>
      <family val="2"/>
      <scheme val="major"/>
    </font>
    <font>
      <b/>
      <sz val="9"/>
      <color theme="1"/>
      <name val="Calibri"/>
      <family val="2"/>
      <scheme val="minor"/>
    </font>
    <font>
      <b/>
      <sz val="9"/>
      <color theme="4" tint="-0.249977111117893"/>
      <name val="Calibri"/>
      <family val="2"/>
      <scheme val="minor"/>
    </font>
    <font>
      <b/>
      <sz val="8"/>
      <color rgb="FF0070C0"/>
      <name val="Calibri"/>
      <family val="2"/>
      <scheme val="minor"/>
    </font>
    <font>
      <b/>
      <sz val="8"/>
      <color rgb="FFC64224"/>
      <name val="Calibri"/>
      <family val="2"/>
      <scheme val="minor"/>
    </font>
    <font>
      <b/>
      <sz val="8"/>
      <color rgb="FFC00000"/>
      <name val="Calibri"/>
      <family val="2"/>
      <scheme val="minor"/>
    </font>
    <font>
      <sz val="8"/>
      <color rgb="FF0070C0"/>
      <name val="Calibri"/>
      <family val="2"/>
      <scheme val="minor"/>
    </font>
    <font>
      <sz val="8"/>
      <color rgb="FFC64224"/>
      <name val="Calibri"/>
      <family val="2"/>
      <scheme val="minor"/>
    </font>
    <font>
      <b/>
      <u/>
      <sz val="8"/>
      <color rgb="FFC64224"/>
      <name val="Calibri"/>
      <family val="2"/>
      <scheme val="minor"/>
    </font>
    <font>
      <sz val="8"/>
      <color rgb="FFC00000"/>
      <name val="Calibri"/>
      <family val="2"/>
      <scheme val="minor"/>
    </font>
    <font>
      <b/>
      <sz val="8"/>
      <color rgb="FF2E75B6"/>
      <name val="Calibri Light"/>
      <family val="2"/>
      <scheme val="major"/>
    </font>
    <font>
      <sz val="80"/>
      <color theme="1"/>
      <name val="Calibri"/>
      <family val="2"/>
      <scheme val="minor"/>
    </font>
    <font>
      <sz val="11"/>
      <color theme="4"/>
      <name val="Calibri"/>
      <family val="2"/>
      <scheme val="minor"/>
    </font>
    <font>
      <b/>
      <sz val="9"/>
      <color theme="4"/>
      <name val="Calibri Light"/>
      <family val="2"/>
      <scheme val="major"/>
    </font>
    <font>
      <b/>
      <sz val="9"/>
      <name val="Calibri"/>
      <family val="2"/>
      <scheme val="minor"/>
    </font>
    <font>
      <sz val="9"/>
      <name val="Calibri"/>
      <family val="2"/>
      <scheme val="minor"/>
    </font>
    <font>
      <sz val="24"/>
      <color theme="1"/>
      <name val="Calibri"/>
      <family val="2"/>
      <scheme val="minor"/>
    </font>
    <font>
      <sz val="11"/>
      <color rgb="FFC64224"/>
      <name val="Calibri"/>
      <family val="2"/>
      <scheme val="minor"/>
    </font>
    <font>
      <sz val="8"/>
      <color theme="1" tint="0.499984740745262"/>
      <name val="Calibri"/>
      <family val="2"/>
      <scheme val="minor"/>
    </font>
    <font>
      <sz val="14"/>
      <color theme="1"/>
      <name val="Calibri Light"/>
      <family val="2"/>
      <scheme val="major"/>
    </font>
    <font>
      <sz val="14"/>
      <color theme="0"/>
      <name val="Calibri Light"/>
      <family val="2"/>
      <scheme val="major"/>
    </font>
    <font>
      <sz val="11"/>
      <color theme="1"/>
      <name val="Calibri Light"/>
      <family val="2"/>
      <scheme val="major"/>
    </font>
    <font>
      <sz val="8"/>
      <color theme="1"/>
      <name val="Calibri Light"/>
      <family val="2"/>
      <scheme val="major"/>
    </font>
    <font>
      <b/>
      <sz val="11"/>
      <color rgb="FFC64224"/>
      <name val="Calibri Light"/>
      <family val="2"/>
      <scheme val="major"/>
    </font>
    <font>
      <sz val="6"/>
      <color theme="1" tint="0.499984740745262"/>
      <name val="Calibri"/>
      <family val="2"/>
      <scheme val="minor"/>
    </font>
    <font>
      <b/>
      <sz val="11"/>
      <name val="Calibri Light"/>
      <family val="2"/>
      <scheme val="major"/>
    </font>
    <font>
      <sz val="13"/>
      <color theme="1"/>
      <name val="Calibri"/>
      <family val="2"/>
      <scheme val="minor"/>
    </font>
    <font>
      <b/>
      <sz val="13"/>
      <color theme="0"/>
      <name val="Calibri Light"/>
      <family val="2"/>
      <scheme val="major"/>
    </font>
    <font>
      <sz val="13"/>
      <color rgb="FFC00000"/>
      <name val="Calibri"/>
      <family val="2"/>
      <scheme val="minor"/>
    </font>
    <font>
      <b/>
      <sz val="14"/>
      <name val="Calibri"/>
      <family val="2"/>
    </font>
    <font>
      <sz val="26"/>
      <color theme="1"/>
      <name val="Calibri"/>
      <family val="2"/>
      <scheme val="minor"/>
    </font>
    <font>
      <sz val="11"/>
      <color theme="0"/>
      <name val="Calibri"/>
      <family val="2"/>
      <scheme val="minor"/>
    </font>
    <font>
      <sz val="1"/>
      <color theme="1"/>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ECF0F8"/>
        <bgColor indexed="64"/>
      </patternFill>
    </fill>
    <fill>
      <patternFill patternType="solid">
        <fgColor rgb="FFC64224"/>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rgb="FFF7F7F7"/>
        <bgColor indexed="64"/>
      </patternFill>
    </fill>
    <fill>
      <patternFill patternType="solid">
        <fgColor theme="9" tint="0.79998168889431442"/>
        <bgColor indexed="64"/>
      </patternFill>
    </fill>
  </fills>
  <borders count="7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
      <left/>
      <right style="thin">
        <color theme="0" tint="-0.14996795556505021"/>
      </right>
      <top style="thin">
        <color theme="0" tint="-0.14996795556505021"/>
      </top>
      <bottom style="thin">
        <color theme="0" tint="-0.14996795556505021"/>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thin">
        <color theme="4"/>
      </right>
      <top style="medium">
        <color theme="4"/>
      </top>
      <bottom style="medium">
        <color theme="4"/>
      </bottom>
      <diagonal/>
    </border>
    <border>
      <left/>
      <right style="thin">
        <color indexed="64"/>
      </right>
      <top style="medium">
        <color theme="4"/>
      </top>
      <bottom style="medium">
        <color theme="4"/>
      </bottom>
      <diagonal/>
    </border>
    <border>
      <left/>
      <right/>
      <top style="thin">
        <color theme="4" tint="0.79998168889431442"/>
      </top>
      <bottom style="thin">
        <color theme="0"/>
      </bottom>
      <diagonal/>
    </border>
    <border>
      <left/>
      <right style="thin">
        <color theme="4"/>
      </right>
      <top style="thin">
        <color theme="4" tint="0.79998168889431442"/>
      </top>
      <bottom style="thin">
        <color theme="0"/>
      </bottom>
      <diagonal/>
    </border>
    <border>
      <left/>
      <right style="thin">
        <color indexed="64"/>
      </right>
      <top style="thin">
        <color theme="4" tint="0.79998168889431442"/>
      </top>
      <bottom style="thin">
        <color theme="0"/>
      </bottom>
      <diagonal/>
    </border>
    <border>
      <left/>
      <right/>
      <top style="thin">
        <color theme="4" tint="0.79998168889431442"/>
      </top>
      <bottom style="thin">
        <color theme="4" tint="0.79998168889431442"/>
      </bottom>
      <diagonal/>
    </border>
    <border>
      <left/>
      <right style="thin">
        <color theme="4"/>
      </right>
      <top style="thin">
        <color theme="4" tint="0.79998168889431442"/>
      </top>
      <bottom style="thin">
        <color theme="4" tint="0.79998168889431442"/>
      </bottom>
      <diagonal/>
    </border>
    <border>
      <left/>
      <right style="thin">
        <color indexed="64"/>
      </right>
      <top style="thin">
        <color theme="4" tint="0.79998168889431442"/>
      </top>
      <bottom style="thin">
        <color theme="4" tint="0.79998168889431442"/>
      </bottom>
      <diagonal/>
    </border>
    <border>
      <left/>
      <right style="medium">
        <color theme="4"/>
      </right>
      <top style="medium">
        <color theme="4"/>
      </top>
      <bottom style="medium">
        <color theme="4"/>
      </bottom>
      <diagonal/>
    </border>
    <border>
      <left style="medium">
        <color rgb="FFA6A6A6"/>
      </left>
      <right/>
      <top style="medium">
        <color rgb="FFA6A6A6"/>
      </top>
      <bottom/>
      <diagonal/>
    </border>
    <border>
      <left/>
      <right/>
      <top style="medium">
        <color rgb="FFA6A6A6"/>
      </top>
      <bottom/>
      <diagonal/>
    </border>
    <border>
      <left/>
      <right style="medium">
        <color rgb="FFA6A6A6"/>
      </right>
      <top style="medium">
        <color rgb="FFA6A6A6"/>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thin">
        <color rgb="FFC64224"/>
      </bottom>
      <diagonal/>
    </border>
    <border>
      <left style="thin">
        <color rgb="FFC64224"/>
      </left>
      <right/>
      <top style="thin">
        <color rgb="FFC64224"/>
      </top>
      <bottom style="thin">
        <color rgb="FFC64224"/>
      </bottom>
      <diagonal/>
    </border>
    <border>
      <left/>
      <right style="thin">
        <color theme="0" tint="-0.14996795556505021"/>
      </right>
      <top style="thin">
        <color rgb="FFC64224"/>
      </top>
      <bottom style="thin">
        <color rgb="FFC64224"/>
      </bottom>
      <diagonal/>
    </border>
    <border>
      <left style="thin">
        <color theme="0" tint="-0.14996795556505021"/>
      </left>
      <right/>
      <top style="thin">
        <color rgb="FFC64224"/>
      </top>
      <bottom style="thin">
        <color rgb="FFC64224"/>
      </bottom>
      <diagonal/>
    </border>
    <border>
      <left/>
      <right style="thin">
        <color rgb="FFC64224"/>
      </right>
      <top style="thin">
        <color rgb="FFC64224"/>
      </top>
      <bottom style="thin">
        <color rgb="FFC64224"/>
      </bottom>
      <diagonal/>
    </border>
    <border>
      <left style="thin">
        <color rgb="FFC64224"/>
      </left>
      <right style="thin">
        <color theme="0" tint="-0.14996795556505021"/>
      </right>
      <top style="thin">
        <color rgb="FFC64224"/>
      </top>
      <bottom style="thin">
        <color theme="0" tint="-0.14996795556505021"/>
      </bottom>
      <diagonal/>
    </border>
    <border>
      <left style="thin">
        <color theme="0" tint="-0.14996795556505021"/>
      </left>
      <right style="thin">
        <color theme="0" tint="-0.14996795556505021"/>
      </right>
      <top style="thin">
        <color rgb="FFC64224"/>
      </top>
      <bottom style="thin">
        <color theme="0" tint="-0.14996795556505021"/>
      </bottom>
      <diagonal/>
    </border>
    <border>
      <left style="thin">
        <color theme="0" tint="-0.14996795556505021"/>
      </left>
      <right style="thin">
        <color rgb="FFC64224"/>
      </right>
      <top style="thin">
        <color rgb="FFC64224"/>
      </top>
      <bottom style="thin">
        <color theme="0" tint="-0.14996795556505021"/>
      </bottom>
      <diagonal/>
    </border>
    <border>
      <left style="thin">
        <color rgb="FFC6422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rgb="FFC64224"/>
      </right>
      <top style="thin">
        <color theme="0" tint="-0.14996795556505021"/>
      </top>
      <bottom style="thin">
        <color theme="0" tint="-0.14996795556505021"/>
      </bottom>
      <diagonal/>
    </border>
    <border>
      <left style="thin">
        <color rgb="FFC64224"/>
      </left>
      <right style="thin">
        <color theme="0" tint="-0.14996795556505021"/>
      </right>
      <top style="thin">
        <color theme="0" tint="-0.14996795556505021"/>
      </top>
      <bottom style="thin">
        <color rgb="FFC64224"/>
      </bottom>
      <diagonal/>
    </border>
    <border>
      <left style="thin">
        <color theme="0" tint="-0.14996795556505021"/>
      </left>
      <right style="thin">
        <color rgb="FFC64224"/>
      </right>
      <top style="thin">
        <color theme="0" tint="-0.14996795556505021"/>
      </top>
      <bottom style="thin">
        <color rgb="FFC64224"/>
      </bottom>
      <diagonal/>
    </border>
    <border>
      <left style="thin">
        <color rgb="FFC64224"/>
      </left>
      <right style="thin">
        <color theme="0" tint="-0.14996795556505021"/>
      </right>
      <top/>
      <bottom style="thin">
        <color theme="0" tint="-0.14996795556505021"/>
      </bottom>
      <diagonal/>
    </border>
    <border>
      <left style="thin">
        <color theme="0" tint="-0.14996795556505021"/>
      </left>
      <right style="thin">
        <color rgb="FFC64224"/>
      </right>
      <top/>
      <bottom style="thin">
        <color theme="0" tint="-0.14996795556505021"/>
      </bottom>
      <diagonal/>
    </border>
    <border>
      <left style="thin">
        <color theme="0" tint="-0.14996795556505021"/>
      </left>
      <right/>
      <top style="thin">
        <color rgb="FFC64224"/>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rgb="FFC64224"/>
      </bottom>
      <diagonal/>
    </border>
    <border>
      <left style="thin">
        <color theme="0" tint="-0.14996795556505021"/>
      </left>
      <right/>
      <top/>
      <bottom style="thin">
        <color theme="0" tint="-0.14996795556505021"/>
      </bottom>
      <diagonal/>
    </border>
    <border>
      <left style="thin">
        <color rgb="FFC64224"/>
      </left>
      <right style="thin">
        <color theme="0" tint="-0.14996795556505021"/>
      </right>
      <top style="thin">
        <color theme="0" tint="-0.14996795556505021"/>
      </top>
      <bottom/>
      <diagonal/>
    </border>
    <border>
      <left style="medium">
        <color rgb="FFC64224"/>
      </left>
      <right style="medium">
        <color rgb="FFC64224"/>
      </right>
      <top style="medium">
        <color rgb="FFC64224"/>
      </top>
      <bottom style="medium">
        <color rgb="FFC64224"/>
      </bottom>
      <diagonal/>
    </border>
    <border>
      <left style="medium">
        <color rgb="FFA6A6A6"/>
      </left>
      <right style="thin">
        <color theme="0" tint="-0.14993743705557422"/>
      </right>
      <top/>
      <bottom style="thin">
        <color theme="0" tint="-0.14993743705557422"/>
      </bottom>
      <diagonal/>
    </border>
    <border>
      <left style="medium">
        <color rgb="FFA6A6A6"/>
      </left>
      <right style="thin">
        <color theme="0" tint="-0.14993743705557422"/>
      </right>
      <top style="thin">
        <color theme="0" tint="-0.14993743705557422"/>
      </top>
      <bottom style="thin">
        <color theme="0" tint="-0.14993743705557422"/>
      </bottom>
      <diagonal/>
    </border>
    <border>
      <left style="thin">
        <color theme="0" tint="-0.14993743705557422"/>
      </left>
      <right style="medium">
        <color rgb="FFA6A6A6"/>
      </right>
      <top style="thin">
        <color theme="0" tint="-0.14993743705557422"/>
      </top>
      <bottom style="thin">
        <color theme="0" tint="-0.14993743705557422"/>
      </bottom>
      <diagonal/>
    </border>
    <border>
      <left style="thin">
        <color theme="0" tint="-0.14993743705557422"/>
      </left>
      <right style="medium">
        <color rgb="FFA6A6A6"/>
      </right>
      <top/>
      <bottom style="thin">
        <color theme="0" tint="-0.14993743705557422"/>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3743705557422"/>
      </right>
      <top/>
      <bottom style="thin">
        <color theme="0" tint="-0.14993743705557422"/>
      </bottom>
      <diagonal/>
    </border>
    <border>
      <left style="medium">
        <color rgb="FFA6A6A6"/>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rgb="FFA6A6A6"/>
      </right>
      <top style="thin">
        <color theme="0" tint="-0.14996795556505021"/>
      </top>
      <bottom style="thin">
        <color theme="0" tint="-0.14996795556505021"/>
      </bottom>
      <diagonal/>
    </border>
    <border>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thin">
        <color theme="0" tint="-0.14993743705557422"/>
      </right>
      <top/>
      <bottom/>
      <diagonal/>
    </border>
    <border>
      <left style="medium">
        <color rgb="FFA6A6A6"/>
      </left>
      <right style="thin">
        <color theme="0" tint="-0.14993743705557422"/>
      </right>
      <top style="thin">
        <color theme="0" tint="-0.14993743705557422"/>
      </top>
      <bottom/>
      <diagonal/>
    </border>
    <border>
      <left style="thin">
        <color theme="0" tint="-0.14993743705557422"/>
      </left>
      <right/>
      <top style="thin">
        <color theme="0" tint="-0.14993743705557422"/>
      </top>
      <bottom/>
      <diagonal/>
    </border>
    <border>
      <left style="thin">
        <color rgb="FF999999"/>
      </left>
      <right/>
      <top style="thin">
        <color rgb="FF999999"/>
      </top>
      <bottom/>
      <diagonal/>
    </border>
    <border>
      <left style="thin">
        <color rgb="FF999999"/>
      </left>
      <right/>
      <top style="thin">
        <color indexed="65"/>
      </top>
      <bottom/>
      <diagonal/>
    </border>
    <border>
      <left/>
      <right style="thin">
        <color rgb="FF999999"/>
      </right>
      <top style="thin">
        <color rgb="FF999999"/>
      </top>
      <bottom/>
      <diagonal/>
    </border>
    <border>
      <left/>
      <right style="thin">
        <color rgb="FF999999"/>
      </right>
      <top style="thin">
        <color indexed="65"/>
      </top>
      <bottom/>
      <diagonal/>
    </border>
    <border>
      <left style="thin">
        <color rgb="FF999999"/>
      </left>
      <right/>
      <top style="thin">
        <color rgb="FF999999"/>
      </top>
      <bottom style="thin">
        <color indexed="64"/>
      </bottom>
      <diagonal/>
    </border>
    <border>
      <left/>
      <right style="thin">
        <color rgb="FF999999"/>
      </right>
      <top style="thin">
        <color rgb="FF999999"/>
      </top>
      <bottom style="thin">
        <color indexed="64"/>
      </bottom>
      <diagonal/>
    </border>
    <border>
      <left style="thin">
        <color rgb="FF999999"/>
      </left>
      <right/>
      <top style="thin">
        <color indexed="65"/>
      </top>
      <bottom style="thin">
        <color indexed="64"/>
      </bottom>
      <diagonal/>
    </border>
    <border>
      <left/>
      <right style="thin">
        <color rgb="FF999999"/>
      </right>
      <top style="thin">
        <color indexed="65"/>
      </top>
      <bottom style="thin">
        <color indexed="64"/>
      </bottom>
      <diagonal/>
    </border>
    <border>
      <left/>
      <right/>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rgb="FF999999"/>
      </top>
      <bottom style="thin">
        <color indexed="64"/>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indexed="64"/>
      </bottom>
      <diagonal/>
    </border>
    <border>
      <left/>
      <right/>
      <top style="thin">
        <color rgb="FF999999"/>
      </top>
      <bottom/>
      <diagonal/>
    </border>
  </borders>
  <cellStyleXfs count="2">
    <xf numFmtId="0" fontId="0" fillId="0" borderId="0"/>
    <xf numFmtId="0" fontId="51" fillId="0" borderId="0" applyNumberFormat="0" applyFill="0" applyBorder="0" applyAlignment="0" applyProtection="0"/>
  </cellStyleXfs>
  <cellXfs count="242">
    <xf numFmtId="0" fontId="0" fillId="0" borderId="0" xfId="0"/>
    <xf numFmtId="0" fontId="1" fillId="0" borderId="0" xfId="0" applyFont="1" applyAlignment="1">
      <alignment vertical="top"/>
    </xf>
    <xf numFmtId="0" fontId="1" fillId="0" borderId="0" xfId="0" applyFont="1" applyAlignment="1">
      <alignment horizontal="center" vertical="top"/>
    </xf>
    <xf numFmtId="0" fontId="3" fillId="0" borderId="0" xfId="0" applyFont="1" applyAlignment="1">
      <alignment vertical="top" wrapText="1"/>
    </xf>
    <xf numFmtId="0" fontId="2" fillId="0" borderId="0" xfId="0" applyFont="1" applyAlignment="1">
      <alignment horizontal="center" vertical="top"/>
    </xf>
    <xf numFmtId="0" fontId="4" fillId="0" borderId="0" xfId="0" applyFont="1" applyAlignment="1">
      <alignment horizontal="center" vertical="top" wrapText="1"/>
    </xf>
    <xf numFmtId="0" fontId="1" fillId="0" borderId="1" xfId="0" applyFont="1" applyBorder="1" applyAlignment="1">
      <alignment vertical="top" wrapText="1"/>
    </xf>
    <xf numFmtId="0" fontId="1" fillId="0" borderId="0" xfId="0" applyFont="1" applyAlignment="1">
      <alignment vertical="top" wrapText="1"/>
    </xf>
    <xf numFmtId="0" fontId="1" fillId="3" borderId="1" xfId="0" applyFont="1" applyFill="1" applyBorder="1" applyAlignment="1">
      <alignment vertical="top" wrapText="1"/>
    </xf>
    <xf numFmtId="0" fontId="1" fillId="0" borderId="0" xfId="0" applyFont="1" applyAlignment="1">
      <alignment horizontal="center"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6" fillId="5" borderId="1" xfId="0" applyFont="1" applyFill="1" applyBorder="1" applyAlignment="1">
      <alignment vertical="top" wrapText="1"/>
    </xf>
    <xf numFmtId="0" fontId="6" fillId="0" borderId="0" xfId="0" applyFont="1" applyAlignment="1">
      <alignment horizontal="center" vertical="top" wrapText="1"/>
    </xf>
    <xf numFmtId="0" fontId="5" fillId="0" borderId="0" xfId="0" applyFont="1" applyAlignment="1">
      <alignment horizontal="center" vertical="top" wrapText="1"/>
    </xf>
    <xf numFmtId="0" fontId="7" fillId="5" borderId="1" xfId="0" applyFont="1" applyFill="1" applyBorder="1" applyAlignment="1">
      <alignment vertical="top" wrapText="1"/>
    </xf>
    <xf numFmtId="0" fontId="8" fillId="0" borderId="2" xfId="0" applyFont="1" applyBorder="1" applyAlignment="1">
      <alignment vertical="center" wrapText="1"/>
    </xf>
    <xf numFmtId="0" fontId="10" fillId="0" borderId="0" xfId="0" applyFont="1"/>
    <xf numFmtId="0" fontId="1" fillId="0" borderId="2" xfId="0" applyFont="1" applyBorder="1" applyAlignment="1">
      <alignment vertical="top" wrapText="1"/>
    </xf>
    <xf numFmtId="0" fontId="9" fillId="0" borderId="0" xfId="0" applyFont="1"/>
    <xf numFmtId="0" fontId="1" fillId="2" borderId="2" xfId="0" applyFont="1" applyFill="1" applyBorder="1" applyAlignment="1">
      <alignment vertical="top" wrapText="1"/>
    </xf>
    <xf numFmtId="0" fontId="8" fillId="0" borderId="4" xfId="0" applyFont="1" applyBorder="1" applyAlignment="1">
      <alignment horizontal="center" vertical="center"/>
    </xf>
    <xf numFmtId="0" fontId="21" fillId="0" borderId="0" xfId="0" applyFont="1"/>
    <xf numFmtId="0" fontId="22" fillId="0" borderId="0" xfId="0" applyFont="1" applyAlignment="1">
      <alignment horizontal="right" vertical="top" wrapText="1"/>
    </xf>
    <xf numFmtId="0" fontId="24" fillId="0" borderId="0" xfId="0" applyFont="1"/>
    <xf numFmtId="0" fontId="23" fillId="0" borderId="0" xfId="0" applyFont="1"/>
    <xf numFmtId="0" fontId="28" fillId="0" borderId="0" xfId="0" applyFont="1"/>
    <xf numFmtId="0" fontId="29" fillId="0" borderId="0" xfId="0" applyFont="1"/>
    <xf numFmtId="0" fontId="27" fillId="0" borderId="0" xfId="0" applyFont="1"/>
    <xf numFmtId="0" fontId="30" fillId="0" borderId="0" xfId="0" applyFont="1"/>
    <xf numFmtId="0" fontId="26" fillId="0" borderId="0" xfId="0" applyFont="1" applyAlignment="1">
      <alignment vertical="center"/>
    </xf>
    <xf numFmtId="0" fontId="33" fillId="0" borderId="0" xfId="0" applyFont="1" applyAlignment="1">
      <alignment vertical="center"/>
    </xf>
    <xf numFmtId="0" fontId="34" fillId="0" borderId="0" xfId="0" applyFont="1" applyAlignment="1">
      <alignment horizontal="center" vertical="center"/>
    </xf>
    <xf numFmtId="0" fontId="32" fillId="0" borderId="0" xfId="0" applyFont="1" applyAlignment="1">
      <alignment vertical="center"/>
    </xf>
    <xf numFmtId="0" fontId="35"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42" fillId="3" borderId="0" xfId="0" applyFont="1" applyFill="1" applyAlignment="1">
      <alignment vertical="center"/>
    </xf>
    <xf numFmtId="0" fontId="46" fillId="0" borderId="0" xfId="0" applyFont="1" applyAlignment="1">
      <alignment horizontal="center" vertical="center"/>
    </xf>
    <xf numFmtId="0" fontId="47" fillId="0" borderId="0" xfId="0" applyFont="1" applyAlignment="1">
      <alignment horizontal="center" vertical="center"/>
    </xf>
    <xf numFmtId="0" fontId="46" fillId="0" borderId="0" xfId="0" applyFont="1"/>
    <xf numFmtId="0" fontId="26" fillId="0" borderId="0" xfId="0" applyFont="1" applyAlignment="1">
      <alignment vertical="center" wrapText="1"/>
    </xf>
    <xf numFmtId="0" fontId="0" fillId="0" borderId="0" xfId="0" applyAlignment="1">
      <alignment vertical="center"/>
    </xf>
    <xf numFmtId="0" fontId="2" fillId="0" borderId="7" xfId="0" applyFont="1" applyBorder="1" applyAlignment="1">
      <alignment horizontal="center" vertical="center" wrapText="1"/>
    </xf>
    <xf numFmtId="165" fontId="8" fillId="0" borderId="6"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55" fillId="9" borderId="9" xfId="0" applyFont="1" applyFill="1" applyBorder="1" applyAlignment="1">
      <alignment horizontal="left" vertical="center"/>
    </xf>
    <xf numFmtId="0" fontId="2" fillId="9" borderId="10" xfId="0" applyFont="1" applyFill="1" applyBorder="1" applyAlignment="1">
      <alignment horizontal="left" vertical="center"/>
    </xf>
    <xf numFmtId="165" fontId="15" fillId="9" borderId="9" xfId="0" applyNumberFormat="1" applyFont="1" applyFill="1" applyBorder="1" applyAlignment="1">
      <alignment horizontal="right" vertical="center" wrapText="1"/>
    </xf>
    <xf numFmtId="165" fontId="15" fillId="9" borderId="11" xfId="0" applyNumberFormat="1" applyFont="1" applyFill="1" applyBorder="1" applyAlignment="1">
      <alignment horizontal="right" vertical="center" wrapText="1"/>
    </xf>
    <xf numFmtId="10" fontId="56" fillId="9" borderId="9" xfId="0" applyNumberFormat="1" applyFont="1" applyFill="1" applyBorder="1" applyAlignment="1">
      <alignment horizontal="center" vertical="center" wrapText="1"/>
    </xf>
    <xf numFmtId="0" fontId="57" fillId="0" borderId="12" xfId="0" applyFont="1" applyBorder="1" applyAlignment="1">
      <alignment horizontal="left" vertical="center"/>
    </xf>
    <xf numFmtId="0" fontId="56" fillId="0" borderId="13" xfId="0" applyFont="1" applyBorder="1" applyAlignment="1">
      <alignment horizontal="left" vertical="center"/>
    </xf>
    <xf numFmtId="165" fontId="15" fillId="0" borderId="12" xfId="0" applyNumberFormat="1" applyFont="1" applyBorder="1" applyAlignment="1">
      <alignment horizontal="right" vertical="center" wrapText="1"/>
    </xf>
    <xf numFmtId="165" fontId="15" fillId="0" borderId="14" xfId="0" applyNumberFormat="1" applyFont="1" applyBorder="1" applyAlignment="1">
      <alignment horizontal="right" vertical="center" wrapText="1"/>
    </xf>
    <xf numFmtId="10" fontId="56" fillId="0" borderId="12" xfId="0" applyNumberFormat="1" applyFont="1" applyBorder="1" applyAlignment="1">
      <alignment horizontal="center" vertical="center" wrapText="1"/>
    </xf>
    <xf numFmtId="0" fontId="58" fillId="0" borderId="12" xfId="0" applyFont="1" applyBorder="1" applyAlignment="1">
      <alignment horizontal="left" vertical="center"/>
    </xf>
    <xf numFmtId="0" fontId="59" fillId="0" borderId="13" xfId="0" applyFont="1" applyBorder="1" applyAlignment="1">
      <alignment horizontal="left" vertical="center"/>
    </xf>
    <xf numFmtId="165" fontId="58" fillId="0" borderId="12" xfId="0" applyNumberFormat="1" applyFont="1" applyBorder="1" applyAlignment="1">
      <alignment horizontal="right" vertical="center" wrapText="1"/>
    </xf>
    <xf numFmtId="165" fontId="58" fillId="0" borderId="14" xfId="0" applyNumberFormat="1" applyFont="1" applyBorder="1" applyAlignment="1">
      <alignment horizontal="right" vertical="center" wrapText="1"/>
    </xf>
    <xf numFmtId="10" fontId="59" fillId="0" borderId="12" xfId="0" applyNumberFormat="1" applyFont="1" applyBorder="1" applyAlignment="1">
      <alignment horizontal="center" vertical="center" wrapText="1"/>
    </xf>
    <xf numFmtId="0" fontId="58" fillId="0" borderId="12" xfId="0" applyFont="1" applyBorder="1" applyAlignment="1">
      <alignment horizontal="left" vertical="center" wrapText="1"/>
    </xf>
    <xf numFmtId="0" fontId="17" fillId="0" borderId="12" xfId="0" applyFont="1" applyBorder="1" applyAlignment="1">
      <alignment horizontal="center" vertical="center" wrapText="1"/>
    </xf>
    <xf numFmtId="0" fontId="18" fillId="0" borderId="12" xfId="0" applyFont="1" applyBorder="1" applyAlignment="1">
      <alignment horizontal="left" vertical="center" wrapText="1"/>
    </xf>
    <xf numFmtId="0" fontId="13" fillId="0" borderId="13" xfId="0" applyFont="1" applyBorder="1" applyAlignment="1">
      <alignment horizontal="center" vertical="center" wrapText="1"/>
    </xf>
    <xf numFmtId="165" fontId="60" fillId="0" borderId="12" xfId="0" applyNumberFormat="1" applyFont="1" applyBorder="1" applyAlignment="1">
      <alignment horizontal="right" vertical="center" wrapText="1"/>
    </xf>
    <xf numFmtId="165" fontId="60" fillId="0" borderId="14" xfId="0" applyNumberFormat="1" applyFont="1" applyBorder="1" applyAlignment="1">
      <alignment horizontal="right" vertical="center" wrapText="1"/>
    </xf>
    <xf numFmtId="10" fontId="13" fillId="0" borderId="12" xfId="0" applyNumberFormat="1" applyFont="1" applyBorder="1" applyAlignment="1">
      <alignment horizontal="center" vertical="center" wrapText="1"/>
    </xf>
    <xf numFmtId="0" fontId="16" fillId="0" borderId="12" xfId="0" applyFont="1" applyBorder="1" applyAlignment="1">
      <alignment horizontal="left" vertical="center" wrapText="1"/>
    </xf>
    <xf numFmtId="0" fontId="55" fillId="0" borderId="5" xfId="0" applyFont="1" applyBorder="1" applyAlignment="1">
      <alignment horizontal="left" vertical="center"/>
    </xf>
    <xf numFmtId="0" fontId="55" fillId="0" borderId="6" xfId="0" applyFont="1" applyBorder="1" applyAlignment="1">
      <alignment horizontal="left" vertical="center"/>
    </xf>
    <xf numFmtId="0" fontId="2" fillId="0" borderId="7" xfId="0" applyFont="1" applyBorder="1" applyAlignment="1">
      <alignment horizontal="left" vertical="center"/>
    </xf>
    <xf numFmtId="165" fontId="15" fillId="0" borderId="6" xfId="0" applyNumberFormat="1" applyFont="1" applyBorder="1" applyAlignment="1">
      <alignment horizontal="right" vertical="center"/>
    </xf>
    <xf numFmtId="165" fontId="15" fillId="0" borderId="8" xfId="0" applyNumberFormat="1" applyFont="1" applyBorder="1" applyAlignment="1">
      <alignment horizontal="right" vertical="center"/>
    </xf>
    <xf numFmtId="10" fontId="56" fillId="0" borderId="6" xfId="0" applyNumberFormat="1" applyFont="1" applyBorder="1" applyAlignment="1">
      <alignment horizontal="center" vertical="center"/>
    </xf>
    <xf numFmtId="0" fontId="8" fillId="0" borderId="15" xfId="0" applyFont="1" applyBorder="1" applyAlignment="1">
      <alignment horizontal="center" vertical="center" wrapText="1"/>
    </xf>
    <xf numFmtId="10" fontId="56" fillId="0" borderId="15" xfId="0" applyNumberFormat="1" applyFont="1" applyBorder="1" applyAlignment="1">
      <alignment horizontal="center" vertic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25" fillId="0" borderId="2" xfId="0" applyFont="1" applyBorder="1" applyAlignment="1">
      <alignment horizontal="center" vertical="center" wrapText="1"/>
    </xf>
    <xf numFmtId="0" fontId="61" fillId="0" borderId="2" xfId="0" applyFont="1" applyBorder="1" applyAlignment="1">
      <alignment horizontal="center" vertical="center" wrapText="1"/>
    </xf>
    <xf numFmtId="0" fontId="65" fillId="0" borderId="20" xfId="0" applyFont="1" applyBorder="1" applyAlignment="1" applyProtection="1">
      <alignment horizontal="left" vertical="center" wrapText="1"/>
      <protection locked="0"/>
    </xf>
    <xf numFmtId="14" fontId="24" fillId="0" borderId="20" xfId="0" applyNumberFormat="1" applyFont="1" applyBorder="1" applyAlignment="1" applyProtection="1">
      <alignment horizontal="center" vertical="center" wrapText="1"/>
      <protection locked="0"/>
    </xf>
    <xf numFmtId="0" fontId="65" fillId="0" borderId="19" xfId="0" applyFont="1" applyBorder="1" applyAlignment="1" applyProtection="1">
      <alignment horizontal="left" vertical="center" wrapText="1"/>
      <protection locked="0"/>
    </xf>
    <xf numFmtId="14" fontId="24" fillId="0" borderId="19" xfId="0" applyNumberFormat="1" applyFont="1" applyBorder="1" applyAlignment="1" applyProtection="1">
      <alignment horizontal="center" vertical="center" wrapText="1"/>
      <protection locked="0"/>
    </xf>
    <xf numFmtId="0" fontId="9" fillId="0" borderId="20" xfId="0" applyFont="1" applyBorder="1" applyAlignment="1" applyProtection="1">
      <alignment horizontal="left" vertical="center" wrapText="1"/>
      <protection hidden="1"/>
    </xf>
    <xf numFmtId="0" fontId="66" fillId="0" borderId="0" xfId="0" applyFont="1" applyAlignment="1">
      <alignment horizontal="center"/>
    </xf>
    <xf numFmtId="0" fontId="67" fillId="0" borderId="0" xfId="0" applyFont="1" applyAlignment="1">
      <alignment horizontal="center" vertical="center"/>
    </xf>
    <xf numFmtId="0" fontId="67" fillId="0" borderId="0" xfId="0" applyFont="1"/>
    <xf numFmtId="0" fontId="67" fillId="6" borderId="0" xfId="0" applyFont="1" applyFill="1" applyAlignment="1">
      <alignment horizontal="center" vertical="center"/>
    </xf>
    <xf numFmtId="0" fontId="68" fillId="0" borderId="0" xfId="0" applyFont="1" applyAlignment="1">
      <alignment horizontal="center"/>
    </xf>
    <xf numFmtId="0" fontId="69" fillId="0" borderId="0" xfId="0" applyFont="1" applyAlignment="1">
      <alignment horizontal="center"/>
    </xf>
    <xf numFmtId="0" fontId="70" fillId="0" borderId="0" xfId="0" applyFont="1" applyAlignment="1">
      <alignment horizontal="center" vertical="center" wrapText="1"/>
    </xf>
    <xf numFmtId="0" fontId="72" fillId="0" borderId="0" xfId="0" applyFont="1" applyAlignment="1">
      <alignment horizontal="center"/>
    </xf>
    <xf numFmtId="0" fontId="72" fillId="0" borderId="0" xfId="0" applyFont="1"/>
    <xf numFmtId="0" fontId="74" fillId="0" borderId="0" xfId="0" applyFont="1"/>
    <xf numFmtId="0" fontId="9" fillId="0" borderId="20" xfId="0" applyFont="1" applyBorder="1" applyAlignment="1">
      <alignment vertical="center" wrapText="1"/>
    </xf>
    <xf numFmtId="0" fontId="9" fillId="0" borderId="19" xfId="0" applyFont="1" applyBorder="1" applyAlignment="1">
      <alignment vertical="center" wrapText="1"/>
    </xf>
    <xf numFmtId="0" fontId="64" fillId="0" borderId="20" xfId="0" applyNumberFormat="1" applyFont="1" applyBorder="1" applyAlignment="1" applyProtection="1">
      <alignment horizontal="center" vertical="center" wrapText="1"/>
      <protection locked="0"/>
    </xf>
    <xf numFmtId="0" fontId="64" fillId="0" borderId="19" xfId="0" applyNumberFormat="1" applyFont="1" applyBorder="1" applyAlignment="1" applyProtection="1">
      <alignment horizontal="center" vertical="center" wrapText="1"/>
      <protection locked="0"/>
    </xf>
    <xf numFmtId="0" fontId="70" fillId="6" borderId="0" xfId="0" applyFont="1" applyFill="1" applyAlignment="1">
      <alignment horizontal="center" vertical="center" wrapText="1"/>
    </xf>
    <xf numFmtId="0" fontId="70" fillId="0" borderId="0" xfId="0" applyFont="1" applyAlignment="1">
      <alignment horizontal="center" vertical="center" wrapText="1"/>
    </xf>
    <xf numFmtId="0" fontId="75" fillId="0" borderId="0" xfId="0" applyFont="1"/>
    <xf numFmtId="0" fontId="73" fillId="0" borderId="0" xfId="0" applyFont="1" applyBorder="1" applyAlignment="1">
      <alignment horizontal="center" vertical="center" wrapText="1"/>
    </xf>
    <xf numFmtId="0" fontId="76" fillId="0" borderId="2" xfId="0" applyFont="1" applyBorder="1" applyAlignment="1">
      <alignment horizontal="center" vertical="center" wrapText="1"/>
    </xf>
    <xf numFmtId="14" fontId="24" fillId="0" borderId="20" xfId="0" applyNumberFormat="1" applyFont="1" applyBorder="1" applyAlignment="1" applyProtection="1">
      <alignment horizontal="left" vertical="center" wrapText="1"/>
      <protection locked="0"/>
    </xf>
    <xf numFmtId="0" fontId="0" fillId="0" borderId="0" xfId="0" applyFont="1" applyAlignment="1">
      <alignment vertical="center"/>
    </xf>
    <xf numFmtId="0" fontId="79" fillId="0" borderId="0" xfId="0" applyFont="1" applyAlignment="1">
      <alignment vertical="center"/>
    </xf>
    <xf numFmtId="0" fontId="80" fillId="11" borderId="21" xfId="0" applyFont="1" applyFill="1" applyBorder="1" applyAlignment="1">
      <alignment horizontal="center" vertical="center"/>
    </xf>
    <xf numFmtId="0" fontId="80" fillId="11" borderId="2" xfId="0" applyFont="1" applyFill="1" applyBorder="1" applyAlignment="1">
      <alignment horizontal="center" vertical="center"/>
    </xf>
    <xf numFmtId="0" fontId="80" fillId="11" borderId="22" xfId="0" applyFont="1" applyFill="1" applyBorder="1" applyAlignment="1">
      <alignment horizontal="center" vertical="center"/>
    </xf>
    <xf numFmtId="0" fontId="80" fillId="11" borderId="23" xfId="0" applyFont="1" applyFill="1" applyBorder="1" applyAlignment="1">
      <alignment horizontal="center" vertical="center"/>
    </xf>
    <xf numFmtId="0" fontId="77" fillId="0" borderId="28" xfId="0" applyFont="1" applyBorder="1" applyAlignment="1">
      <alignment vertical="center" wrapText="1"/>
    </xf>
    <xf numFmtId="0" fontId="80" fillId="11" borderId="29" xfId="0" applyFont="1" applyFill="1" applyBorder="1" applyAlignment="1">
      <alignment horizontal="center" vertical="center"/>
    </xf>
    <xf numFmtId="0" fontId="77" fillId="0" borderId="31" xfId="0" applyFont="1" applyBorder="1" applyAlignment="1">
      <alignment vertical="center" wrapText="1"/>
    </xf>
    <xf numFmtId="0" fontId="77" fillId="0" borderId="33" xfId="0" applyFont="1" applyBorder="1" applyAlignment="1">
      <alignment vertical="center" wrapText="1"/>
    </xf>
    <xf numFmtId="0" fontId="77" fillId="0" borderId="35" xfId="0" applyFont="1" applyBorder="1" applyAlignment="1">
      <alignment vertical="center" wrapText="1"/>
    </xf>
    <xf numFmtId="0" fontId="78" fillId="0" borderId="37" xfId="0" applyFont="1" applyBorder="1" applyAlignment="1">
      <alignment vertical="center" wrapText="1"/>
    </xf>
    <xf numFmtId="0" fontId="78" fillId="0" borderId="38" xfId="0" applyFont="1" applyBorder="1" applyAlignment="1">
      <alignment vertical="center" wrapText="1"/>
    </xf>
    <xf numFmtId="0" fontId="78" fillId="0" borderId="39" xfId="0" applyFont="1" applyBorder="1" applyAlignment="1">
      <alignment vertical="center" wrapText="1"/>
    </xf>
    <xf numFmtId="0" fontId="78" fillId="0" borderId="40" xfId="0" applyFont="1" applyBorder="1" applyAlignment="1">
      <alignment vertical="center" wrapText="1"/>
    </xf>
    <xf numFmtId="0" fontId="80" fillId="11" borderId="28" xfId="0" applyFont="1" applyFill="1" applyBorder="1" applyAlignment="1">
      <alignment horizontal="center" vertical="center"/>
    </xf>
    <xf numFmtId="0" fontId="80" fillId="11" borderId="31" xfId="0" applyFont="1" applyFill="1" applyBorder="1" applyAlignment="1">
      <alignment horizontal="center" vertical="center"/>
    </xf>
    <xf numFmtId="0" fontId="80" fillId="11" borderId="33" xfId="0" applyFont="1" applyFill="1" applyBorder="1" applyAlignment="1">
      <alignment horizontal="center" vertical="center"/>
    </xf>
    <xf numFmtId="0" fontId="80" fillId="11" borderId="35" xfId="0" applyFont="1" applyFill="1" applyBorder="1" applyAlignment="1">
      <alignment horizontal="center" vertical="center"/>
    </xf>
    <xf numFmtId="0" fontId="9" fillId="0" borderId="29"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9" fillId="0" borderId="21"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34" xfId="0" applyFont="1" applyFill="1" applyBorder="1" applyAlignment="1">
      <alignment horizontal="left" vertical="center" wrapText="1"/>
    </xf>
    <xf numFmtId="0" fontId="9" fillId="0" borderId="36" xfId="0" applyFont="1" applyFill="1" applyBorder="1" applyAlignment="1">
      <alignment horizontal="left" vertical="center" wrapText="1"/>
    </xf>
    <xf numFmtId="0" fontId="81" fillId="0" borderId="2" xfId="0" applyFont="1" applyFill="1" applyBorder="1" applyAlignment="1">
      <alignment horizontal="left" vertical="center" wrapText="1"/>
    </xf>
    <xf numFmtId="0" fontId="82" fillId="0" borderId="0" xfId="0" applyFont="1" applyAlignment="1">
      <alignment vertical="center"/>
    </xf>
    <xf numFmtId="0" fontId="82" fillId="0" borderId="0" xfId="0" applyFont="1" applyFill="1" applyAlignment="1">
      <alignment horizontal="center" vertical="center"/>
    </xf>
    <xf numFmtId="0" fontId="82" fillId="0" borderId="0" xfId="0" applyFont="1" applyFill="1" applyAlignment="1">
      <alignment horizontal="left" vertical="center" wrapText="1"/>
    </xf>
    <xf numFmtId="0" fontId="84" fillId="0" borderId="0" xfId="0" applyFont="1" applyAlignment="1">
      <alignment vertical="center"/>
    </xf>
    <xf numFmtId="0" fontId="41" fillId="0" borderId="0" xfId="0" applyFont="1" applyAlignment="1">
      <alignment vertical="top"/>
    </xf>
    <xf numFmtId="0" fontId="84" fillId="0" borderId="0" xfId="0" applyFont="1" applyAlignment="1">
      <alignment vertical="center" wrapText="1"/>
    </xf>
    <xf numFmtId="0" fontId="84" fillId="0" borderId="0" xfId="0" applyFont="1" applyAlignment="1">
      <alignment horizontal="center" vertical="center"/>
    </xf>
    <xf numFmtId="0" fontId="84" fillId="0" borderId="0" xfId="0" applyFont="1" applyFill="1" applyAlignment="1">
      <alignment horizontal="left" vertical="center" wrapText="1"/>
    </xf>
    <xf numFmtId="0" fontId="84" fillId="0" borderId="0" xfId="0" applyFont="1" applyBorder="1" applyAlignment="1">
      <alignment vertical="center" wrapText="1"/>
    </xf>
    <xf numFmtId="0" fontId="85" fillId="0" borderId="0" xfId="0" applyFont="1" applyFill="1" applyAlignment="1">
      <alignment horizontal="left" vertical="center" wrapText="1"/>
    </xf>
    <xf numFmtId="0" fontId="80" fillId="11" borderId="41" xfId="0" applyFont="1" applyFill="1" applyBorder="1" applyAlignment="1">
      <alignment horizontal="center" vertical="center"/>
    </xf>
    <xf numFmtId="0" fontId="86" fillId="0" borderId="42" xfId="0" applyFont="1" applyBorder="1" applyAlignment="1">
      <alignment horizontal="center" vertical="center"/>
    </xf>
    <xf numFmtId="0" fontId="83" fillId="0" borderId="0" xfId="0" applyFont="1" applyFill="1" applyBorder="1" applyAlignment="1">
      <alignment vertical="center" wrapText="1"/>
    </xf>
    <xf numFmtId="0" fontId="45" fillId="0" borderId="0" xfId="0" applyFont="1" applyFill="1" applyBorder="1" applyAlignment="1">
      <alignment vertical="center"/>
    </xf>
    <xf numFmtId="0" fontId="87" fillId="0" borderId="0" xfId="0" applyFont="1" applyAlignment="1">
      <alignment horizontal="center" vertical="center"/>
    </xf>
    <xf numFmtId="0" fontId="1" fillId="12" borderId="2" xfId="0" applyFont="1" applyFill="1" applyBorder="1" applyAlignment="1">
      <alignment vertical="top" wrapText="1"/>
    </xf>
    <xf numFmtId="0" fontId="9" fillId="0" borderId="20" xfId="0" applyFont="1" applyFill="1" applyBorder="1" applyAlignment="1" applyProtection="1">
      <alignment vertical="center" wrapText="1"/>
      <protection locked="0"/>
    </xf>
    <xf numFmtId="0" fontId="9" fillId="0" borderId="19" xfId="0" applyFont="1" applyFill="1" applyBorder="1" applyAlignment="1" applyProtection="1">
      <alignment vertical="center" wrapText="1"/>
      <protection locked="0"/>
    </xf>
    <xf numFmtId="0" fontId="65" fillId="0" borderId="20" xfId="0" applyFont="1" applyFill="1" applyBorder="1" applyAlignment="1">
      <alignment horizontal="left" vertical="center" wrapText="1"/>
    </xf>
    <xf numFmtId="0" fontId="65" fillId="0" borderId="19" xfId="0" applyFont="1" applyFill="1" applyBorder="1" applyAlignment="1">
      <alignment horizontal="left" vertical="center" wrapText="1"/>
    </xf>
    <xf numFmtId="0" fontId="25" fillId="0" borderId="38" xfId="0" applyFont="1" applyBorder="1" applyAlignment="1">
      <alignment horizontal="center" vertical="center" wrapText="1"/>
    </xf>
    <xf numFmtId="0" fontId="25" fillId="0" borderId="4" xfId="0" applyFont="1" applyBorder="1" applyAlignment="1">
      <alignment horizontal="center" vertical="center"/>
    </xf>
    <xf numFmtId="0" fontId="24" fillId="6" borderId="50" xfId="0" applyFont="1" applyFill="1" applyBorder="1" applyAlignment="1" applyProtection="1">
      <alignment horizontal="left" vertical="center" wrapText="1"/>
      <protection locked="0"/>
    </xf>
    <xf numFmtId="0" fontId="24" fillId="6" borderId="48" xfId="0" applyFont="1" applyFill="1" applyBorder="1" applyAlignment="1" applyProtection="1">
      <alignment horizontal="left" vertical="center" wrapText="1"/>
      <protection locked="0"/>
    </xf>
    <xf numFmtId="0" fontId="61" fillId="0" borderId="51" xfId="0" applyFont="1" applyBorder="1" applyAlignment="1">
      <alignment horizontal="center" vertical="center" wrapText="1"/>
    </xf>
    <xf numFmtId="0" fontId="61" fillId="0" borderId="52" xfId="0" applyFont="1" applyBorder="1" applyAlignment="1">
      <alignment horizontal="center" vertical="center" wrapText="1"/>
    </xf>
    <xf numFmtId="0" fontId="64" fillId="0" borderId="43" xfId="0" applyFont="1" applyFill="1" applyBorder="1" applyAlignment="1" applyProtection="1">
      <alignment horizontal="center" vertical="center" wrapText="1"/>
      <protection locked="0"/>
    </xf>
    <xf numFmtId="14" fontId="24" fillId="0" borderId="46" xfId="0" applyNumberFormat="1" applyFont="1" applyBorder="1" applyAlignment="1" applyProtection="1">
      <alignment horizontal="center" vertical="center" wrapText="1"/>
      <protection locked="0"/>
    </xf>
    <xf numFmtId="0" fontId="64" fillId="0" borderId="44" xfId="0" applyFont="1" applyFill="1" applyBorder="1" applyAlignment="1" applyProtection="1">
      <alignment horizontal="center" vertical="center" wrapText="1"/>
      <protection locked="0"/>
    </xf>
    <xf numFmtId="14" fontId="24" fillId="0" borderId="45" xfId="0" applyNumberFormat="1" applyFont="1" applyBorder="1" applyAlignment="1" applyProtection="1">
      <alignment horizontal="center" vertical="center" wrapText="1"/>
      <protection locked="0"/>
    </xf>
    <xf numFmtId="0" fontId="65" fillId="0" borderId="54" xfId="0" applyFont="1" applyFill="1" applyBorder="1" applyAlignment="1">
      <alignment horizontal="left" vertical="center" wrapText="1"/>
    </xf>
    <xf numFmtId="0" fontId="9" fillId="6" borderId="53" xfId="0" applyFont="1" applyFill="1" applyBorder="1" applyAlignment="1" applyProtection="1">
      <alignment vertical="center" wrapText="1"/>
      <protection locked="0"/>
    </xf>
    <xf numFmtId="0" fontId="9" fillId="0" borderId="54" xfId="0" applyFont="1" applyFill="1" applyBorder="1" applyAlignment="1" applyProtection="1">
      <alignment vertical="center" wrapText="1"/>
      <protection locked="0"/>
    </xf>
    <xf numFmtId="0" fontId="24" fillId="6" borderId="54" xfId="0" applyFont="1" applyFill="1" applyBorder="1" applyAlignment="1" applyProtection="1">
      <alignment horizontal="left" vertical="center" wrapText="1"/>
      <protection locked="0"/>
    </xf>
    <xf numFmtId="0" fontId="1" fillId="4" borderId="0" xfId="0" applyFont="1" applyFill="1" applyBorder="1" applyAlignment="1">
      <alignment horizontal="center" vertical="top" wrapText="1"/>
    </xf>
    <xf numFmtId="0" fontId="3" fillId="0" borderId="1" xfId="0" applyFont="1" applyBorder="1" applyAlignment="1">
      <alignment vertical="top" wrapText="1"/>
    </xf>
    <xf numFmtId="0" fontId="8" fillId="0" borderId="0" xfId="0" applyFont="1" applyBorder="1" applyAlignment="1">
      <alignment horizontal="center" vertical="center"/>
    </xf>
    <xf numFmtId="0" fontId="3" fillId="0" borderId="4" xfId="0" applyFont="1" applyBorder="1" applyAlignment="1">
      <alignment vertical="top" wrapText="1"/>
    </xf>
    <xf numFmtId="0" fontId="8" fillId="0" borderId="0" xfId="0" applyFont="1" applyBorder="1" applyAlignment="1">
      <alignment vertical="center" wrapText="1"/>
    </xf>
    <xf numFmtId="0" fontId="2" fillId="0" borderId="2" xfId="0" applyFont="1" applyBorder="1" applyAlignment="1">
      <alignment horizontal="center" vertical="top"/>
    </xf>
    <xf numFmtId="0" fontId="1" fillId="2" borderId="0" xfId="0" applyFont="1" applyFill="1" applyBorder="1" applyAlignment="1">
      <alignment vertical="top" wrapText="1"/>
    </xf>
    <xf numFmtId="0" fontId="0" fillId="0" borderId="2" xfId="0" applyBorder="1"/>
    <xf numFmtId="0" fontId="1" fillId="12" borderId="0" xfId="0" applyFont="1" applyFill="1" applyBorder="1" applyAlignment="1">
      <alignment vertical="top" wrapText="1"/>
    </xf>
    <xf numFmtId="0" fontId="64" fillId="3" borderId="20" xfId="0" applyFont="1" applyFill="1" applyBorder="1" applyAlignment="1">
      <alignment vertical="center" wrapText="1"/>
    </xf>
    <xf numFmtId="0" fontId="64" fillId="3" borderId="19" xfId="0" applyFont="1" applyFill="1" applyBorder="1" applyAlignment="1">
      <alignment vertical="center" wrapText="1"/>
    </xf>
    <xf numFmtId="0" fontId="89" fillId="0" borderId="0" xfId="0" applyFont="1"/>
    <xf numFmtId="0" fontId="90" fillId="7" borderId="0" xfId="0" applyFont="1" applyFill="1" applyAlignment="1">
      <alignment vertical="center"/>
    </xf>
    <xf numFmtId="0" fontId="91" fillId="0" borderId="0" xfId="0" applyFont="1"/>
    <xf numFmtId="0" fontId="92" fillId="0" borderId="0" xfId="0" applyFont="1" applyAlignment="1">
      <alignment vertical="center"/>
    </xf>
    <xf numFmtId="0" fontId="93" fillId="0" borderId="0" xfId="0" applyFont="1"/>
    <xf numFmtId="0" fontId="21" fillId="0" borderId="0" xfId="0" applyFont="1" applyAlignment="1">
      <alignment wrapText="1"/>
    </xf>
    <xf numFmtId="0" fontId="0" fillId="0" borderId="0" xfId="0" applyAlignment="1">
      <alignment wrapText="1"/>
    </xf>
    <xf numFmtId="0" fontId="20" fillId="0" borderId="0" xfId="0" applyFont="1" applyAlignment="1">
      <alignment vertical="center" wrapText="1"/>
    </xf>
    <xf numFmtId="0" fontId="23" fillId="0" borderId="0" xfId="0" applyFont="1" applyAlignment="1">
      <alignment wrapText="1"/>
    </xf>
    <xf numFmtId="0" fontId="67" fillId="0" borderId="0" xfId="0" applyFont="1" applyAlignment="1">
      <alignment horizontal="center" vertical="center" wrapText="1"/>
    </xf>
    <xf numFmtId="0" fontId="9" fillId="0" borderId="0" xfId="0" applyFont="1" applyAlignment="1">
      <alignment wrapText="1"/>
    </xf>
    <xf numFmtId="0" fontId="65" fillId="0" borderId="54" xfId="0" applyFont="1" applyBorder="1" applyAlignment="1" applyProtection="1">
      <alignment horizontal="left" vertical="center" wrapText="1"/>
      <protection locked="0"/>
    </xf>
    <xf numFmtId="0" fontId="9" fillId="0" borderId="54" xfId="0" applyNumberFormat="1" applyFont="1" applyBorder="1" applyAlignment="1" applyProtection="1">
      <alignment horizontal="left" vertical="center" wrapText="1"/>
      <protection hidden="1"/>
    </xf>
    <xf numFmtId="0" fontId="64" fillId="3" borderId="54" xfId="0" applyFont="1" applyFill="1" applyBorder="1" applyAlignment="1" applyProtection="1">
      <alignment vertical="center" wrapText="1"/>
      <protection locked="0"/>
    </xf>
    <xf numFmtId="0" fontId="9" fillId="6" borderId="54" xfId="0" applyFont="1" applyFill="1" applyBorder="1" applyAlignment="1" applyProtection="1">
      <alignment vertical="center" wrapText="1"/>
      <protection locked="0"/>
    </xf>
    <xf numFmtId="0" fontId="64" fillId="0" borderId="56" xfId="0" applyNumberFormat="1" applyFont="1" applyFill="1" applyBorder="1" applyAlignment="1" applyProtection="1">
      <alignment horizontal="center" vertical="center" wrapText="1"/>
      <protection locked="0"/>
    </xf>
    <xf numFmtId="14" fontId="24" fillId="0" borderId="57" xfId="0" applyNumberFormat="1" applyFont="1" applyBorder="1" applyAlignment="1" applyProtection="1">
      <alignment horizontal="center" vertical="center" wrapText="1"/>
      <protection locked="0"/>
    </xf>
    <xf numFmtId="0" fontId="64" fillId="0" borderId="54" xfId="0" applyNumberFormat="1" applyFont="1" applyBorder="1" applyAlignment="1" applyProtection="1">
      <alignment horizontal="center" vertical="center" wrapText="1"/>
      <protection locked="0"/>
    </xf>
    <xf numFmtId="0" fontId="65" fillId="0" borderId="20" xfId="0" applyFont="1" applyBorder="1" applyAlignment="1" applyProtection="1">
      <alignment horizontal="center" vertical="center" wrapText="1"/>
    </xf>
    <xf numFmtId="0" fontId="65" fillId="0" borderId="55" xfId="0" applyNumberFormat="1" applyFont="1" applyBorder="1" applyAlignment="1" applyProtection="1">
      <alignment horizontal="center" vertical="center" wrapText="1"/>
    </xf>
    <xf numFmtId="164" fontId="24" fillId="0" borderId="49" xfId="0" applyNumberFormat="1" applyFont="1" applyFill="1" applyBorder="1" applyAlignment="1" applyProtection="1">
      <alignment horizontal="center" vertical="center" wrapText="1"/>
      <protection locked="0"/>
    </xf>
    <xf numFmtId="164" fontId="24" fillId="0" borderId="47" xfId="0" applyNumberFormat="1" applyFont="1" applyFill="1" applyBorder="1" applyAlignment="1" applyProtection="1">
      <alignment horizontal="center" vertical="center" wrapText="1"/>
      <protection locked="0"/>
    </xf>
    <xf numFmtId="164" fontId="24" fillId="0" borderId="54" xfId="0" applyNumberFormat="1" applyFont="1" applyFill="1" applyBorder="1" applyAlignment="1" applyProtection="1">
      <alignment horizontal="center" vertical="center" wrapText="1"/>
      <protection locked="0"/>
    </xf>
    <xf numFmtId="0" fontId="0" fillId="0" borderId="0" xfId="0" applyAlignment="1">
      <alignment horizontal="center" vertical="center"/>
    </xf>
    <xf numFmtId="0" fontId="0" fillId="0" borderId="59" xfId="0" applyBorder="1" applyAlignment="1">
      <alignment horizontal="left" vertical="center"/>
    </xf>
    <xf numFmtId="0" fontId="0" fillId="0" borderId="61" xfId="0" applyNumberFormat="1" applyBorder="1" applyAlignment="1">
      <alignment horizontal="center" vertical="center"/>
    </xf>
    <xf numFmtId="0" fontId="0" fillId="7" borderId="58" xfId="0" applyFill="1" applyBorder="1" applyAlignment="1">
      <alignment vertical="center"/>
    </xf>
    <xf numFmtId="0" fontId="94" fillId="7" borderId="60" xfId="0" applyFont="1" applyFill="1" applyBorder="1" applyAlignment="1">
      <alignment horizontal="center" vertical="center"/>
    </xf>
    <xf numFmtId="0" fontId="80" fillId="0" borderId="62" xfId="0" applyFont="1" applyBorder="1" applyAlignment="1">
      <alignment horizontal="left" vertical="center"/>
    </xf>
    <xf numFmtId="0" fontId="80" fillId="0" borderId="63" xfId="0" applyNumberFormat="1" applyFont="1" applyBorder="1" applyAlignment="1">
      <alignment horizontal="center" vertical="center"/>
    </xf>
    <xf numFmtId="0" fontId="80" fillId="0" borderId="64" xfId="0" applyFont="1" applyBorder="1" applyAlignment="1">
      <alignment horizontal="left" vertical="center"/>
    </xf>
    <xf numFmtId="0" fontId="80" fillId="0" borderId="65" xfId="0" applyNumberFormat="1" applyFont="1" applyBorder="1" applyAlignment="1">
      <alignment horizontal="center" vertical="center"/>
    </xf>
    <xf numFmtId="0" fontId="95" fillId="0" borderId="66" xfId="0" pivotButton="1" applyFont="1" applyBorder="1" applyAlignment="1">
      <alignment vertical="center"/>
    </xf>
    <xf numFmtId="0" fontId="95" fillId="0" borderId="66" xfId="0" pivotButton="1" applyFont="1" applyBorder="1" applyAlignment="1">
      <alignment horizontal="center" vertical="center"/>
    </xf>
    <xf numFmtId="0" fontId="0" fillId="0" borderId="66" xfId="0" applyBorder="1" applyAlignment="1">
      <alignment horizontal="center" vertical="center"/>
    </xf>
    <xf numFmtId="0" fontId="94" fillId="7" borderId="67" xfId="0" applyFont="1" applyFill="1" applyBorder="1" applyAlignment="1">
      <alignment horizontal="center" vertical="center"/>
    </xf>
    <xf numFmtId="0" fontId="80" fillId="0" borderId="68" xfId="0" applyNumberFormat="1" applyFont="1" applyBorder="1" applyAlignment="1">
      <alignment horizontal="center" vertical="center"/>
    </xf>
    <xf numFmtId="0" fontId="0" fillId="0" borderId="69" xfId="0" applyNumberFormat="1" applyBorder="1" applyAlignment="1">
      <alignment horizontal="center" vertical="center"/>
    </xf>
    <xf numFmtId="0" fontId="80" fillId="0" borderId="70" xfId="0" applyNumberFormat="1" applyFont="1" applyBorder="1" applyAlignment="1">
      <alignment horizontal="center" vertical="center"/>
    </xf>
    <xf numFmtId="0" fontId="94" fillId="0" borderId="71" xfId="0" applyFont="1" applyBorder="1" applyAlignment="1">
      <alignment horizontal="left" vertical="center"/>
    </xf>
    <xf numFmtId="0" fontId="0" fillId="0" borderId="42" xfId="0" applyNumberFormat="1" applyBorder="1" applyAlignment="1">
      <alignment horizontal="center" vertical="center"/>
    </xf>
    <xf numFmtId="0" fontId="77" fillId="0" borderId="33" xfId="0" applyFont="1" applyBorder="1" applyAlignment="1">
      <alignment horizontal="left" vertical="center" wrapText="1"/>
    </xf>
    <xf numFmtId="0" fontId="77" fillId="0" borderId="39" xfId="0" applyFont="1" applyBorder="1" applyAlignment="1">
      <alignment horizontal="left" vertical="center" wrapText="1"/>
    </xf>
    <xf numFmtId="0" fontId="88" fillId="10" borderId="26" xfId="0" applyFont="1" applyFill="1" applyBorder="1" applyAlignment="1">
      <alignment horizontal="center" vertical="center"/>
    </xf>
    <xf numFmtId="0" fontId="88" fillId="10" borderId="27" xfId="0" applyFont="1" applyFill="1" applyBorder="1" applyAlignment="1">
      <alignment horizontal="center" vertical="center"/>
    </xf>
    <xf numFmtId="0" fontId="88" fillId="10" borderId="25" xfId="0" applyFont="1" applyFill="1" applyBorder="1" applyAlignment="1">
      <alignment horizontal="center" vertical="center"/>
    </xf>
    <xf numFmtId="0" fontId="88" fillId="10" borderId="24" xfId="0" applyFont="1" applyFill="1" applyBorder="1" applyAlignment="1">
      <alignment horizontal="center" vertical="center"/>
    </xf>
    <xf numFmtId="0" fontId="50" fillId="0" borderId="3" xfId="0" applyFont="1" applyBorder="1" applyAlignment="1">
      <alignment horizontal="center" vertical="center"/>
    </xf>
    <xf numFmtId="49" fontId="36" fillId="0" borderId="0" xfId="0" applyNumberFormat="1" applyFont="1" applyAlignment="1">
      <alignment horizontal="left" vertical="center" wrapText="1"/>
    </xf>
    <xf numFmtId="0" fontId="31" fillId="7" borderId="0" xfId="0" applyFont="1" applyFill="1" applyAlignment="1">
      <alignment horizontal="left" vertical="center"/>
    </xf>
    <xf numFmtId="0" fontId="45" fillId="0" borderId="0" xfId="0" applyFont="1" applyAlignment="1">
      <alignment horizontal="left" vertical="center"/>
    </xf>
    <xf numFmtId="0" fontId="36" fillId="0" borderId="0" xfId="0" applyFont="1" applyAlignment="1">
      <alignment horizontal="left" vertical="center"/>
    </xf>
    <xf numFmtId="0" fontId="73" fillId="0" borderId="16" xfId="0" applyFont="1" applyBorder="1" applyAlignment="1">
      <alignment horizontal="center" vertical="center" wrapText="1"/>
    </xf>
    <xf numFmtId="0" fontId="73" fillId="0" borderId="17" xfId="0" applyFont="1" applyBorder="1" applyAlignment="1">
      <alignment horizontal="center" vertical="center" wrapText="1"/>
    </xf>
    <xf numFmtId="0" fontId="73" fillId="0" borderId="1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0" xfId="0" applyFont="1" applyAlignment="1">
      <alignment horizontal="left" vertical="center"/>
    </xf>
    <xf numFmtId="0" fontId="14" fillId="0" borderId="0" xfId="0" applyFont="1" applyAlignment="1">
      <alignment horizontal="left" vertical="center" wrapText="1"/>
    </xf>
    <xf numFmtId="0" fontId="52" fillId="0" borderId="0" xfId="0" applyFont="1" applyAlignment="1">
      <alignment horizontal="left" vertical="center"/>
    </xf>
    <xf numFmtId="0" fontId="53" fillId="8" borderId="0" xfId="0" applyFont="1" applyFill="1" applyAlignment="1">
      <alignment horizontal="left" vertical="center"/>
    </xf>
    <xf numFmtId="0" fontId="54" fillId="8" borderId="0" xfId="1" applyFont="1" applyFill="1" applyAlignment="1">
      <alignment horizontal="left" vertical="center"/>
    </xf>
  </cellXfs>
  <cellStyles count="2">
    <cellStyle name="Hipervínculo" xfId="1" builtinId="8"/>
    <cellStyle name="Normal" xfId="0" builtinId="0"/>
  </cellStyles>
  <dxfs count="60">
    <dxf>
      <font>
        <color theme="0" tint="-4.9989318521683403E-2"/>
      </font>
    </dxf>
    <dxf>
      <font>
        <color theme="0" tint="-0.14996795556505021"/>
      </font>
    </dxf>
    <dxf>
      <font>
        <color theme="0" tint="-4.9989318521683403E-2"/>
      </font>
    </dxf>
    <dxf>
      <border>
        <left style="medium">
          <color rgb="FFC64224"/>
        </left>
        <right style="medium">
          <color rgb="FFC64224"/>
        </right>
        <top style="medium">
          <color rgb="FFC64224"/>
        </top>
        <bottom style="medium">
          <color rgb="FFC64224"/>
        </bottom>
        <vertical style="medium">
          <color rgb="FFC64224"/>
        </vertical>
      </border>
    </dxf>
    <dxf>
      <border>
        <right style="thin">
          <color rgb="FF999999"/>
        </right>
      </border>
    </dxf>
    <dxf>
      <border>
        <right style="thin">
          <color rgb="FF999999"/>
        </right>
      </border>
    </dxf>
    <dxf>
      <border>
        <left/>
        <right/>
        <top/>
      </border>
    </dxf>
    <dxf>
      <border>
        <left/>
        <right/>
        <top/>
      </border>
    </dxf>
    <dxf>
      <border>
        <left/>
        <right/>
        <top/>
      </border>
    </dxf>
    <dxf>
      <border>
        <left/>
        <bottom/>
      </border>
    </dxf>
    <dxf>
      <font>
        <color theme="0"/>
      </font>
    </dxf>
    <dxf>
      <font>
        <color rgb="FFC64224"/>
      </font>
    </dxf>
    <dxf>
      <border>
        <bottom style="thin">
          <color indexed="64"/>
        </bottom>
      </border>
    </dxf>
    <dxf>
      <font>
        <color theme="0"/>
      </font>
    </dxf>
    <dxf>
      <fill>
        <patternFill patternType="solid">
          <bgColor rgb="FFC64224"/>
        </patternFill>
      </fill>
    </dxf>
    <dxf>
      <fill>
        <patternFill patternType="solid">
          <bgColor rgb="FFC64224"/>
        </patternFill>
      </fill>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horizontal="center"/>
    </dxf>
    <dxf>
      <alignment horizontal="center"/>
    </dxf>
    <dxf>
      <alignment horizontal="center"/>
    </dxf>
    <dxf>
      <alignment horizontal="center"/>
    </dxf>
    <dxf>
      <font>
        <sz val="1"/>
      </font>
    </dxf>
    <dxf>
      <font>
        <sz val="1"/>
      </font>
    </dxf>
    <dxf>
      <font>
        <b val="0"/>
        <i val="0"/>
        <strike val="0"/>
        <condense val="0"/>
        <extend val="0"/>
        <outline val="0"/>
        <shadow val="0"/>
        <u val="none"/>
        <vertAlign val="baseline"/>
        <sz val="9"/>
        <color theme="1"/>
        <name val="Calibri"/>
        <family val="2"/>
        <scheme val="minor"/>
      </font>
      <fill>
        <patternFill patternType="solid">
          <fgColor indexed="64"/>
          <bgColor rgb="FFECF0F8"/>
        </patternFill>
      </fill>
      <alignment horizontal="left"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val="0"/>
        <i val="0"/>
        <strike val="0"/>
        <condense val="0"/>
        <extend val="0"/>
        <outline val="0"/>
        <shadow val="0"/>
        <u val="none"/>
        <vertAlign val="baseline"/>
        <sz val="9"/>
        <color theme="1"/>
        <name val="Calibri"/>
        <family val="2"/>
        <scheme val="minor"/>
      </font>
      <numFmt numFmtId="19" formatCode="dd/mm/yyyy"/>
      <alignment horizontal="center" vertical="center" textRotation="0" wrapText="1" indent="0" justifyLastLine="0" shrinkToFit="0" readingOrder="0"/>
      <border diagonalUp="0" diagonalDown="0">
        <left/>
        <right style="thin">
          <color theme="0" tint="-0.14993743705557422"/>
        </right>
        <top style="thin">
          <color theme="0" tint="-0.14993743705557422"/>
        </top>
        <bottom style="thin">
          <color theme="0" tint="-0.14993743705557422"/>
        </bottom>
      </border>
      <protection locked="0" hidden="0"/>
    </dxf>
    <dxf>
      <font>
        <b/>
        <i val="0"/>
        <strike val="0"/>
        <condense val="0"/>
        <extend val="0"/>
        <outline val="0"/>
        <shadow val="0"/>
        <u val="none"/>
        <vertAlign val="baseline"/>
        <sz val="9"/>
        <color theme="1"/>
        <name val="Calibri"/>
        <family val="2"/>
        <scheme val="minor"/>
      </font>
      <numFmt numFmtId="0" formatCode="General"/>
      <alignment horizontal="center" vertical="center" textRotation="0" wrapText="1" indent="0" justifyLastLine="0" shrinkToFit="0" readingOrder="0"/>
      <border diagonalUp="0" diagonalDown="0">
        <left style="thin">
          <color theme="0" tint="-0.14993743705557422"/>
        </left>
        <right style="thin">
          <color theme="0" tint="-0.14993743705557422"/>
        </right>
        <top style="thin">
          <color theme="0" tint="-0.14993743705557422"/>
        </top>
        <bottom style="thin">
          <color theme="0" tint="-0.14993743705557422"/>
        </bottom>
      </border>
      <protection locked="0" hidden="0"/>
    </dxf>
    <dxf>
      <font>
        <b val="0"/>
        <i val="0"/>
        <strike val="0"/>
        <condense val="0"/>
        <extend val="0"/>
        <outline val="0"/>
        <shadow val="0"/>
        <u val="none"/>
        <vertAlign val="baseline"/>
        <sz val="9"/>
        <color theme="1"/>
        <name val="Calibri"/>
        <family val="2"/>
        <scheme val="minor"/>
      </font>
      <numFmt numFmtId="19" formatCode="dd/mm/yyyy"/>
      <alignment horizontal="center" vertical="center" textRotation="0" wrapText="1" indent="0" justifyLastLine="0" shrinkToFit="0" readingOrder="0"/>
      <border diagonalUp="0" diagonalDown="0">
        <left style="thin">
          <color theme="0" tint="-0.14993743705557422"/>
        </left>
        <right/>
        <top style="thin">
          <color theme="0" tint="-0.14993743705557422"/>
        </top>
        <bottom style="thin">
          <color theme="0" tint="-0.14993743705557422"/>
        </bottom>
      </border>
      <protection locked="0" hidden="0"/>
    </dxf>
    <dxf>
      <font>
        <b/>
        <i val="0"/>
        <strike val="0"/>
        <condense val="0"/>
        <extend val="0"/>
        <outline val="0"/>
        <shadow val="0"/>
        <u val="none"/>
        <vertAlign val="baseline"/>
        <sz val="9"/>
        <color theme="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medium">
          <color rgb="FFA6A6A6"/>
        </left>
        <right style="thin">
          <color theme="0" tint="-0.14993743705557422"/>
        </right>
        <top style="thin">
          <color theme="0" tint="-0.14993743705557422"/>
        </top>
        <bottom style="thin">
          <color theme="0" tint="-0.14993743705557422"/>
        </bottom>
      </border>
      <protection locked="0" hidden="0"/>
    </dxf>
    <dxf>
      <font>
        <b val="0"/>
        <i val="0"/>
        <strike val="0"/>
        <condense val="0"/>
        <extend val="0"/>
        <outline val="0"/>
        <shadow val="0"/>
        <u val="none"/>
        <vertAlign val="baseline"/>
        <sz val="9"/>
        <color theme="1"/>
        <name val="Calibri"/>
        <family val="2"/>
        <scheme val="minor"/>
      </font>
      <numFmt numFmtId="164" formatCode="#,##0.00\ &quot;€&quot;"/>
      <fill>
        <patternFill patternType="none">
          <fgColor indexed="64"/>
          <bgColor auto="1"/>
        </patternFill>
      </fill>
      <alignment horizontal="center"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val="0"/>
        <i val="0"/>
        <strike val="0"/>
        <condense val="0"/>
        <extend val="0"/>
        <outline val="0"/>
        <shadow val="0"/>
        <u val="none"/>
        <vertAlign val="baseline"/>
        <sz val="8"/>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val="0"/>
        <i val="0"/>
        <strike val="0"/>
        <condense val="0"/>
        <extend val="0"/>
        <outline val="0"/>
        <shadow val="0"/>
        <u val="none"/>
        <vertAlign val="baseline"/>
        <sz val="8"/>
        <color theme="1"/>
        <name val="Calibri"/>
        <family val="2"/>
        <scheme val="minor"/>
      </font>
      <fill>
        <patternFill patternType="solid">
          <fgColor indexed="64"/>
          <bgColor rgb="FFECF0F8"/>
        </patternFill>
      </fill>
      <alignment horizontal="general"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i val="0"/>
        <strike val="0"/>
        <condense val="0"/>
        <extend val="0"/>
        <outline val="0"/>
        <shadow val="0"/>
        <u val="none"/>
        <vertAlign val="baseline"/>
        <sz val="9"/>
        <color theme="1"/>
        <name val="Calibri"/>
        <family val="2"/>
        <scheme val="minor"/>
      </font>
      <fill>
        <patternFill patternType="solid">
          <fgColor indexed="64"/>
          <bgColor theme="4" tint="0.79998168889431442"/>
        </patternFill>
      </fill>
      <alignment horizontal="general"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val="0"/>
        <i val="0"/>
        <strike val="0"/>
        <condense val="0"/>
        <extend val="0"/>
        <outline val="0"/>
        <shadow val="0"/>
        <u val="none"/>
        <vertAlign val="baseline"/>
        <sz val="8"/>
        <color theme="1"/>
        <name val="Calibri"/>
        <family val="2"/>
        <scheme val="minor"/>
      </font>
      <numFmt numFmtId="0" formatCode="General"/>
      <alignment horizontal="left"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1" hidden="1"/>
    </dxf>
    <dxf>
      <font>
        <b/>
        <i val="0"/>
        <strike val="0"/>
        <condense val="0"/>
        <extend val="0"/>
        <outline val="0"/>
        <shadow val="0"/>
        <u val="none"/>
        <vertAlign val="baseline"/>
        <sz val="9"/>
        <color theme="4" tint="-0.249977111117893"/>
        <name val="Calibri"/>
        <family val="2"/>
        <scheme val="minor"/>
      </font>
      <numFmt numFmtId="0" formatCode="General"/>
      <alignment horizontal="center" vertical="center" textRotation="0" wrapText="1" indent="0" justifyLastLine="0" shrinkToFit="0" readingOrder="0"/>
      <border diagonalUp="0" diagonalDown="0" outline="0">
        <left style="thin">
          <color theme="0" tint="-0.14993743705557422"/>
        </left>
        <right style="thin">
          <color theme="0" tint="-0.14993743705557422"/>
        </right>
        <top/>
        <bottom style="thin">
          <color theme="0" tint="-0.14993743705557422"/>
        </bottom>
      </border>
      <protection locked="1" hidden="0"/>
    </dxf>
    <dxf>
      <font>
        <b/>
        <i val="0"/>
        <strike val="0"/>
        <condense val="0"/>
        <extend val="0"/>
        <outline val="0"/>
        <shadow val="0"/>
        <u val="none"/>
        <vertAlign val="baseline"/>
        <sz val="9"/>
        <color theme="4" tint="-0.249977111117893"/>
        <name val="Calibri"/>
        <family val="2"/>
        <scheme val="minor"/>
      </font>
      <alignment horizontal="left"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protection locked="0" hidden="0"/>
    </dxf>
    <dxf>
      <font>
        <b/>
        <i val="0"/>
        <strike val="0"/>
        <condense val="0"/>
        <extend val="0"/>
        <outline val="0"/>
        <shadow val="0"/>
        <u val="none"/>
        <vertAlign val="baseline"/>
        <sz val="9"/>
        <color theme="4" tint="-0.249977111117893"/>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dxf>
    <dxf>
      <font>
        <b/>
        <i val="0"/>
        <strike val="0"/>
        <condense val="0"/>
        <extend val="0"/>
        <outline val="0"/>
        <shadow val="0"/>
        <u val="none"/>
        <vertAlign val="baseline"/>
        <sz val="9"/>
        <color theme="4" tint="-0.249977111117893"/>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dxf>
    <dxf>
      <font>
        <b val="0"/>
        <i val="0"/>
        <strike val="0"/>
        <condense val="0"/>
        <extend val="0"/>
        <outline val="0"/>
        <shadow val="0"/>
        <u val="none"/>
        <vertAlign val="baseline"/>
        <sz val="9"/>
        <color theme="4" tint="-0.249977111117893"/>
        <name val="Calibri Light"/>
        <family val="2"/>
        <scheme val="major"/>
      </font>
      <numFmt numFmtId="19" formatCode="dd/mm/yyyy"/>
      <alignment horizontal="left"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border>
      <protection locked="0" hidden="0"/>
    </dxf>
    <dxf>
      <font>
        <b val="0"/>
        <i val="0"/>
        <strike val="0"/>
        <condense val="0"/>
        <extend val="0"/>
        <outline val="0"/>
        <shadow val="0"/>
        <u val="none"/>
        <vertAlign val="baseline"/>
        <sz val="9"/>
        <color theme="4" tint="-0.249977111117893"/>
        <name val="Calibri Light"/>
        <family val="2"/>
        <scheme val="major"/>
      </font>
      <numFmt numFmtId="19" formatCode="dd/mm/yyyy"/>
      <alignment horizontal="left" vertical="center" textRotation="0" wrapText="1" indent="0" justifyLastLine="0" shrinkToFit="0" readingOrder="0"/>
      <border diagonalUp="0" diagonalDown="0" outline="0">
        <left/>
        <right style="thin">
          <color theme="0" tint="-0.14993743705557422"/>
        </right>
        <top style="thin">
          <color theme="0" tint="-0.14993743705557422"/>
        </top>
        <bottom/>
      </border>
      <protection locked="0" hidden="0"/>
    </dxf>
    <dxf>
      <font>
        <b val="0"/>
        <i val="0"/>
        <strike val="0"/>
        <condense val="0"/>
        <extend val="0"/>
        <outline val="0"/>
        <shadow val="0"/>
        <u val="none"/>
        <vertAlign val="baseline"/>
        <sz val="9"/>
        <color theme="4" tint="-0.249977111117893"/>
        <name val="Calibri Light"/>
        <family val="2"/>
        <scheme val="major"/>
      </font>
      <alignment horizontal="center" vertical="center" textRotation="0" wrapText="1" indent="0" justifyLastLine="0" shrinkToFit="0" readingOrder="0"/>
      <border diagonalUp="0" diagonalDown="0" outline="0">
        <left style="thin">
          <color theme="0" tint="-0.14993743705557422"/>
        </left>
        <right style="thin">
          <color theme="0" tint="-0.14993743705557422"/>
        </right>
        <top style="thin">
          <color theme="0" tint="-0.14993743705557422"/>
        </top>
        <bottom style="thin">
          <color theme="0" tint="-0.14993743705557422"/>
        </bottom>
      </border>
    </dxf>
    <dxf>
      <border>
        <top style="thin">
          <color rgb="FFA6A6A6"/>
        </top>
      </border>
    </dxf>
    <dxf>
      <border diagonalUp="0" diagonalDown="0">
        <left style="medium">
          <color rgb="FFA6A6A6"/>
        </left>
        <right style="medium">
          <color rgb="FFA6A6A6"/>
        </right>
        <top style="medium">
          <color rgb="FFA6A6A6"/>
        </top>
        <bottom style="medium">
          <color rgb="FFA6A6A6"/>
        </bottom>
      </border>
    </dxf>
    <dxf>
      <font>
        <b/>
        <i val="0"/>
        <strike val="0"/>
        <condense val="0"/>
        <extend val="0"/>
        <outline val="0"/>
        <shadow val="0"/>
        <u val="none"/>
        <vertAlign val="baseline"/>
        <sz val="9"/>
        <color theme="1"/>
        <name val="Calibri Light"/>
        <family val="2"/>
        <scheme val="major"/>
      </font>
      <alignment horizontal="center" vertical="center" textRotation="0" wrapText="1" indent="0" justifyLastLine="0" shrinkToFit="0" readingOrder="0"/>
    </dxf>
    <dxf>
      <border>
        <bottom style="thin">
          <color theme="0" tint="-0.14996795556505021"/>
        </bottom>
      </border>
    </dxf>
    <dxf>
      <font>
        <b/>
        <i val="0"/>
        <strike val="0"/>
        <condense val="0"/>
        <extend val="0"/>
        <outline val="0"/>
        <shadow val="0"/>
        <u val="none"/>
        <vertAlign val="baseline"/>
        <sz val="9"/>
        <color rgb="FF2E75B6"/>
        <name val="Calibri Light"/>
        <family val="2"/>
        <scheme val="major"/>
      </font>
      <fill>
        <patternFill patternType="none">
          <fgColor indexed="64"/>
          <bgColor auto="1"/>
        </patternFill>
      </fill>
      <alignment horizontal="center" vertical="center" textRotation="0" wrapText="1" indent="0" justifyLastLine="0" shrinkToFit="0" readingOrder="0"/>
      <border diagonalUp="0" diagonalDown="0">
        <left style="thin">
          <color theme="0" tint="-0.14996795556505021"/>
        </left>
        <right style="thin">
          <color theme="0" tint="-0.14996795556505021"/>
        </right>
        <top/>
        <bottom/>
        <vertical style="thin">
          <color theme="0" tint="-0.14996795556505021"/>
        </vertical>
        <horizontal/>
      </border>
    </dxf>
    <dxf>
      <font>
        <color theme="0" tint="-0.14996795556505021"/>
      </font>
    </dxf>
    <dxf>
      <font>
        <color theme="0" tint="-0.14996795556505021"/>
      </font>
    </dxf>
  </dxfs>
  <tableStyles count="0" defaultTableStyle="TableStyleMedium2" defaultPivotStyle="PivotStyleLight16"/>
  <colors>
    <mruColors>
      <color rgb="FFC64224"/>
      <color rgb="FFF7F7F7"/>
      <color rgb="FFBE4028"/>
      <color rgb="FFECF0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eg"/><Relationship Id="rId4" Type="http://schemas.openxmlformats.org/officeDocument/2006/relationships/image" Target="../media/image9.sv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12</xdr:col>
      <xdr:colOff>622434</xdr:colOff>
      <xdr:row>1</xdr:row>
      <xdr:rowOff>14343</xdr:rowOff>
    </xdr:from>
    <xdr:to>
      <xdr:col>17</xdr:col>
      <xdr:colOff>544835</xdr:colOff>
      <xdr:row>1</xdr:row>
      <xdr:rowOff>392205</xdr:rowOff>
    </xdr:to>
    <xdr:grpSp>
      <xdr:nvGrpSpPr>
        <xdr:cNvPr id="7" name="Grupo 6">
          <a:extLst>
            <a:ext uri="{FF2B5EF4-FFF2-40B4-BE49-F238E27FC236}">
              <a16:creationId xmlns:a16="http://schemas.microsoft.com/office/drawing/2014/main" id="{9C763276-9C62-3781-44F9-A67A4FF4ED21}"/>
            </a:ext>
          </a:extLst>
        </xdr:cNvPr>
        <xdr:cNvGrpSpPr>
          <a:grpSpLocks noChangeAspect="1"/>
        </xdr:cNvGrpSpPr>
      </xdr:nvGrpSpPr>
      <xdr:grpSpPr>
        <a:xfrm>
          <a:off x="11633334" y="98163"/>
          <a:ext cx="6338441" cy="377862"/>
          <a:chOff x="11044897" y="86021"/>
          <a:chExt cx="9652640" cy="587622"/>
        </a:xfrm>
      </xdr:grpSpPr>
      <xdr:grpSp>
        <xdr:nvGrpSpPr>
          <xdr:cNvPr id="5" name="Grupo 4">
            <a:extLst>
              <a:ext uri="{FF2B5EF4-FFF2-40B4-BE49-F238E27FC236}">
                <a16:creationId xmlns:a16="http://schemas.microsoft.com/office/drawing/2014/main" id="{3724E48F-F69A-8973-F0E8-0FD79F211957}"/>
              </a:ext>
            </a:extLst>
          </xdr:cNvPr>
          <xdr:cNvGrpSpPr>
            <a:grpSpLocks noChangeAspect="1"/>
          </xdr:cNvGrpSpPr>
        </xdr:nvGrpSpPr>
        <xdr:grpSpPr>
          <a:xfrm>
            <a:off x="11044897" y="86021"/>
            <a:ext cx="9652640" cy="587622"/>
            <a:chOff x="15017244" y="10182"/>
            <a:chExt cx="6988151" cy="425910"/>
          </a:xfrm>
        </xdr:grpSpPr>
        <xdr:pic>
          <xdr:nvPicPr>
            <xdr:cNvPr id="6" name="Imagen 5">
              <a:extLst>
                <a:ext uri="{FF2B5EF4-FFF2-40B4-BE49-F238E27FC236}">
                  <a16:creationId xmlns:a16="http://schemas.microsoft.com/office/drawing/2014/main" id="{4ED79893-52BE-C654-2D3B-BAF94AC7B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17244" y="10182"/>
              <a:ext cx="1982777" cy="417487"/>
            </a:xfrm>
            <a:prstGeom prst="rect">
              <a:avLst/>
            </a:prstGeom>
          </xdr:spPr>
        </xdr:pic>
        <xdr:pic>
          <xdr:nvPicPr>
            <xdr:cNvPr id="3" name="Imagen 2">
              <a:extLst>
                <a:ext uri="{FF2B5EF4-FFF2-40B4-BE49-F238E27FC236}">
                  <a16:creationId xmlns:a16="http://schemas.microsoft.com/office/drawing/2014/main" id="{42DA44E2-6710-3FB7-C4E0-9AA7F195F49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xdr:blipFill>
          <xdr:spPr>
            <a:xfrm>
              <a:off x="20631574" y="18606"/>
              <a:ext cx="1373821" cy="417486"/>
            </a:xfrm>
            <a:prstGeom prst="rect">
              <a:avLst/>
            </a:prstGeom>
          </xdr:spPr>
        </xdr:pic>
      </xdr:grpSp>
      <xdr:pic>
        <xdr:nvPicPr>
          <xdr:cNvPr id="4" name="Gráfico 3">
            <a:extLst>
              <a:ext uri="{FF2B5EF4-FFF2-40B4-BE49-F238E27FC236}">
                <a16:creationId xmlns:a16="http://schemas.microsoft.com/office/drawing/2014/main" id="{BF20C7FF-39C3-1EE5-C1D4-1CB8FD4A62A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4038408" y="162045"/>
            <a:ext cx="3910727" cy="495357"/>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ena Pedraza" refreshedDate="45107.457020254631" createdVersion="8" refreshedVersion="8" minRefreshableVersion="3" recordCount="21" xr:uid="{C0885D4C-6F2B-4D5B-824D-4BE04536E1B8}">
  <cacheSource type="worksheet">
    <worksheetSource name="Tabla1"/>
  </cacheSource>
  <cacheFields count="17">
    <cacheField name="Nº" numFmtId="0">
      <sharedItems containsSemiMixedTypes="0" containsString="0" containsNumber="1" containsInteger="1" minValue="1" maxValue="21"/>
    </cacheField>
    <cacheField name="Zona geográfica cubierta" numFmtId="14">
      <sharedItems/>
    </cacheField>
    <cacheField name="Objetivo Político" numFmtId="14">
      <sharedItems/>
    </cacheField>
    <cacheField name="Consejería" numFmtId="0">
      <sharedItems count="5">
        <s v="Consejería de Bienestar Social"/>
        <s v="Consejería de Igualdad y Portavoz"/>
        <s v="Consejería de Educación, Cultura y Deportes"/>
        <s v="Universidad de Castilla-La Mancha"/>
        <s v="Consejería de Economía, Empresas y Empleo"/>
      </sharedItems>
    </cacheField>
    <cacheField name="Entidad Beneficiaria" numFmtId="0">
      <sharedItems count="9">
        <s v="DG de Acción Social"/>
        <s v="DG de Discapacidad"/>
        <s v="Instituto de la Mujer "/>
        <s v="DG de Inclusión Educativa y Programas"/>
        <s v="Vicerrectorado de Economía y Planificación"/>
        <s v="DG de Mayores"/>
        <s v="DG de Universidades, Investigación e Innovación"/>
        <s v="DG de Autónomos, Trabajo y Economía Social"/>
        <s v="DG de Formación Profesional para el Empleo"/>
      </sharedItems>
    </cacheField>
    <cacheField name="Actuación" numFmtId="0">
      <sharedItems/>
    </cacheField>
    <cacheField name="Código actuación" numFmtId="0">
      <sharedItems/>
    </cacheField>
    <cacheField name="Objetivo específico" numFmtId="0">
      <sharedItems/>
    </cacheField>
    <cacheField name="Nombre de la convocatoria" numFmtId="0">
      <sharedItems longText="1"/>
    </cacheField>
    <cacheField name="Líneas de ayudas previstas (en su caso)" numFmtId="0">
      <sharedItems containsBlank="1"/>
    </cacheField>
    <cacheField name="Tipo de solicitante admisibles" numFmtId="0">
      <sharedItems longText="1"/>
    </cacheField>
    <cacheField name="Importe total " numFmtId="164">
      <sharedItems containsMixedTypes="1" containsNumber="1" minValue="35605.68" maxValue="5928982"/>
    </cacheField>
    <cacheField name="Año inicio presentación de solicitudes" numFmtId="0">
      <sharedItems containsSemiMixedTypes="0" containsString="0" containsNumber="1" containsInteger="1" minValue="2023" maxValue="2024" count="2">
        <n v="2024"/>
        <n v="2023"/>
      </sharedItems>
    </cacheField>
    <cacheField name="Trimestre inicio presentación de solicitudes" numFmtId="14">
      <sharedItems containsBlank="1"/>
    </cacheField>
    <cacheField name="Año fin presentación solicitudes" numFmtId="0">
      <sharedItems containsString="0" containsBlank="1" containsNumber="1" containsInteger="1" minValue="2023" maxValue="2027"/>
    </cacheField>
    <cacheField name="Trimestre fin presentación solicitudes" numFmtId="14">
      <sharedItems containsBlank="1"/>
    </cacheField>
    <cacheField name="Observacione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n v="1"/>
    <s v="ES42 Castilla-La Mancha"/>
    <s v="OP4. Una Europa más social e inclusiva, por medio de la aplicación del pilar europeo de derechos sociales"/>
    <x v="0"/>
    <x v="0"/>
    <s v="02/4h.01 Equipos Técnicos de Inclusión y Acciones Complementarias. "/>
    <s v="02/4h.01"/>
    <s v="4.h) Inclusión activa para los grupos desfavorecidos"/>
    <s v="Resolución de ../…../2023, de la Dirección General de Acción Social, por la que se convocan para el año 2024 las subvenciones para el desarrollo de proyectos de inclusión social del Sistema Público de Servicios Sociales. "/>
    <s v="Resolución de ................, de la Dirección General de Acción Social, por la que se convocan para el año 2024 las subvenciones para el desarrollo de proyectos de inclusión social del Sistema Público de Servicios Sociales. "/>
    <s v="Entidades beneficiarias:_x000a_a) Entidades no lucrativas y agrupaciones de éstas. Entidades privadas de iniciativa social._x000a_b) Universidades._x000a_c) Instituciones científicas_x000a_Los proyectos van dirigidos a personas que se encuentren en situación de exclusión social y profesionales que desarrollen proyectos de inclusión social"/>
    <n v="1151547.97"/>
    <x v="0"/>
    <s v="Primer trimestre"/>
    <n v="2024"/>
    <s v="Primer trimestre"/>
    <s v="El importe total hace referencia a TODA LA CONVOCATORIA DE INCLUSIÓN SOCIAL, no solo lo financiado a traves del FSE+. La convocatoria asciende a 5.338.080_x000a_Dentro de esta convocatoria hay una linea que no financia el FSE+ y cuyo coste se prevee ascienda a 608.335,33_x000a_"/>
  </r>
  <r>
    <n v="2"/>
    <s v="ES42 Castilla-La Mancha"/>
    <s v="OP4. Una Europa más social e inclusiva, por medio de la aplicación del pilar europeo de derechos sociales"/>
    <x v="0"/>
    <x v="0"/>
    <s v="02/4h.02 Servicios de Carácter Ocupacional (Centros Ocupacionales)"/>
    <s v="02/4h.02"/>
    <s v="4.h) Inclusión activa para los grupos desfavorecidos"/>
    <s v="Resolución de ../…../2023, de la Dirección General de Acción Social, por la que se convocan para el año 2024 las subvenciones para el desarrollo de proyectos de inclusión social del Sistema Público de Servicios Sociales. "/>
    <s v="Resolución de ................, de la Dirección General de Acción Social, por la que se convocan para el año 2024 las subvenciones para el desarrollo de proyectos de inclusión social del Sistema Público de Servicios Sociales. "/>
    <s v="Entidades beneficiarias:_x000a_a) Entidades no lucrativas y agrupaciones de éstas. Entidades privadas de iniciativa social._x000a_b) Universidades._x000a_c) Instituciones científicas_x000a_Los proyectos van dirigidos a personas que se encuentren en situación de exclusión social y profesionales que desarrollen proyectos de inclusión social"/>
    <n v="684155.27"/>
    <x v="0"/>
    <s v="Primer trimestre"/>
    <n v="2024"/>
    <s v="Primer trimestre"/>
    <s v="El importe total hace referencia a TODA LA CONVOCATORIA DE INCLUSIÓN SOCIAL, no solo lo financiado a traves del FSE+. La convocatoria asciende a 5.338.080_x000a_Dentro de esta convocatoria hay una linea que no financia el FSE+ y cuyo coste se prevee ascienda a 608.335,33_x000a_"/>
  </r>
  <r>
    <n v="3"/>
    <s v="ES42 Castilla-La Mancha"/>
    <s v="OP4. Una Europa más social e inclusiva, por medio de la aplicación del pilar europeo de derechos sociales"/>
    <x v="0"/>
    <x v="0"/>
    <s v="02/4l.01 Planes integrados en barrios con población en riesgo de exclusión"/>
    <s v="02/4l.01"/>
    <s v="4.l) Integración social de las personas en riesgo de pobreza o exclusión social"/>
    <s v="Resolución de ../…../2023, de la Dirección General de Acción Social, por la que se convocan para el año 2024 las subvenciones para el desarrollo de proyectos de inclusión social del Sistema Público de Servicios Sociales. "/>
    <s v="Resolución de ................, de la Dirección General de Acción Social, por la que se convocan para el año 2024 las subvenciones para el desarrollo de proyectos de inclusión social del Sistema Público de Servicios Sociales. "/>
    <s v="Entidades beneficiarias:_x000a_a) Entidades no lucrativas y agrupaciones de éstas. Entidades privadas de iniciativa social._x000a_b) Universidades._x000a_c) Instituciones científicas_x000a_Los proyectos van dirigidos a personas que se encuentren en situación de exclusión social y profesionales que desarrollen proyectos de inclusión social"/>
    <n v="1173956.52"/>
    <x v="0"/>
    <s v="Primer trimestre"/>
    <n v="2024"/>
    <s v="Primer trimestre"/>
    <s v="El importe total hace referencia a TODA LA CONVOCATORIA DE INCLUSIÓN SOCIAL, no solo lo financiado a traves del FSE+. La convocatoria asciende a 5.338.080_x000a_Dentro de esta convocatoria hay una linea que no financia el FSE+ y cuyo coste se prevee ascienda a 608.335,33_x000a_"/>
  </r>
  <r>
    <n v="4"/>
    <s v="ES42 Castilla-La Mancha"/>
    <s v="OP4. Una Europa más social e inclusiva, por medio de la aplicación del pilar europeo de derechos sociales"/>
    <x v="0"/>
    <x v="0"/>
    <s v="02/4l.02 Itinerarios de inclusión para personas sin hogar"/>
    <s v="02/4l.02"/>
    <s v="4.l) Integración social de las personas en riesgo de pobreza o exclusión social"/>
    <s v="Resolución de ../…../2023, de la Dirección General de Acción Social, por la que se convocan para el año 2024 las subvenciones para el desarrollo de proyectos de inclusión social del Sistema Público de Servicios Sociales. "/>
    <s v="Resolución de ................, de la Dirección General de Acción Social, por la que se convocan para el año 2024 las subvenciones para el desarrollo de proyectos de inclusión social del Sistema Público de Servicios Sociales. "/>
    <s v="Entidades beneficiarias:_x000a_a) Entidades no lucrativas y agrupaciones de éstas. Entidades privadas de iniciativa social._x000a_b) Universidades._x000a_c) Instituciones científicas_x000a_Los proyectos van dirigidos a personas que se encuentren en situación de exclusión social y profesionales que desarrollen proyectos de inclusión social"/>
    <n v="865042.44"/>
    <x v="0"/>
    <s v="Primer trimestre"/>
    <n v="2024"/>
    <s v="Primer trimestre"/>
    <s v="El importe total hace referencia a TODA LA CONVOCATORIA DE INCLUSIÓN SOCIAL, no solo lo financiado a traves del FSE+. La convocatoria asciende a 5.338.080_x000a_Dentro de esta convocatoria hay una linea que no financia el FSE+ y cuyo coste se prevee ascienda a 608.335,33_x000a_"/>
  </r>
  <r>
    <n v="5"/>
    <s v="ES42 Castilla-La Mancha"/>
    <s v="OP4. Una Europa más social e inclusiva, por medio de la aplicación del pilar europeo de derechos sociales"/>
    <x v="0"/>
    <x v="0"/>
    <s v="07/4j.01 Mediación Socioeducativa con comunidades marginadas"/>
    <s v="07/4j.01"/>
    <s v="4.j) Comunidades marginadas"/>
    <s v="Resolución de ../…../2023, de la Dirección General de Acción Social, por la que se convocan para el año 2024 las subvenciones para el desarrollo de proyectos de inclusión social del Sistema Público de Servicios Sociales. "/>
    <s v="Resolución de ................, de la Dirección General de Acción Social, por la que se convocan para el año 2024 las subvenciones para el desarrollo de proyectos de inclusión social del Sistema Público de Servicios Sociales. "/>
    <s v="Entidades beneficiarias:_x000a_a) Entidades no lucrativas y agrupaciones de éstas. Entidades privadas de iniciativa social._x000a_b) Universidades._x000a_c) Instituciones científicas_x000a_Los proyectos van dirigidos a personas que se encuentren en situación de exclusión social y profesionales que desarrollen proyectos de inclusión social"/>
    <n v="855042.47"/>
    <x v="0"/>
    <s v="Primer trimestre"/>
    <n v="2024"/>
    <s v="Primer trimestre"/>
    <s v="El importe total hace referencia a TODA LA CONVOCATORIA DE INCLUSIÓN SOCIAL, no solo lo financiado a traves del FSE+. La convocatoria asciende a 5.338.080_x000a_Dentro de esta convocatoria hay una linea que no financia el FSE+ y cuyo coste se prevee ascienda a 608.335,33_x000a_"/>
  </r>
  <r>
    <n v="6"/>
    <s v="ES42 Castilla-La Mancha"/>
    <s v="OP4. Una Europa más social e inclusiva, por medio de la aplicación del pilar europeo de derechos sociales"/>
    <x v="0"/>
    <x v="0"/>
    <s v="02/4h.01 Equipos Técnicos de Inclusión y Acciones Complementarias. "/>
    <s v="02/4h.01"/>
    <s v="4.h) Inclusión activa para los grupos desfavorecidos"/>
    <s v="Decreto 87/2016, de 27/12/2016, por el que se unifica el marco de concertación con las Entidades Locales para la prestación de Servicios Sociales de Atención Primaria en Castilla-La Mancha."/>
    <s v="Marco de Concertación con Entidades Locales"/>
    <s v="Entidades Locales que suscriban convenios para el desarrollo de las prestaciones básicas de Servicios Sociales de Atención Primaria en el marco del Plan Concertado / ámbito Supramuncipal"/>
    <n v="5163260.72"/>
    <x v="1"/>
    <s v="Primer trimestre"/>
    <n v="2023"/>
    <s v="Cuarto trimestre"/>
    <s v="La Convocatoria del Decreto Marco de concertación no establece una fecha de inicio de presentación de solicitudes, la fecha de finalización de presentación de solicitudes es el 31 de octubre para modificación de Convenios ya suscritos y el 30 de octubre para nuevos Convenios. El importe total financiable hace referencia a el importe financiado en el ejerccio 2023 para esa línea de actuación."/>
  </r>
  <r>
    <n v="7"/>
    <s v="ES42 Castilla-La Mancha"/>
    <s v="OP4. Una Europa más social e inclusiva, por medio de la aplicación del pilar europeo de derechos sociales"/>
    <x v="0"/>
    <x v="0"/>
    <s v="07/4j.01 Mediación Socioeducativa con comunidades marginadas"/>
    <s v="07/4j.01"/>
    <s v="4.j) Comunidades marginadas"/>
    <s v="Decreto 87/2016, de 27/12/2016, por el que se unifica el marco de concertación con las Entidades Locales para la prestación de Servicios Sociales de Atención Primaria en Castilla-La Mancha."/>
    <s v="Marco de Concertación con Entidades Locales"/>
    <s v="Entidades Locales que suscriban convenios para el desarrollo de las prestaciones básicas de Servicios Sociales de Atención Primaria en el marco del Plan Concertado / ámbito Supramuncipal"/>
    <n v="35605.68"/>
    <x v="1"/>
    <s v="Primer trimestre"/>
    <n v="2023"/>
    <s v="Cuarto trimestre"/>
    <s v="La Convocatoria del Decreto Marco de concertación no establece una fecha de inicio de presentación de solicitudes, la fecha de finalización de presentación de solicitudes es el 31 de octubre para modificación de Convenios ya suscritos y el 30 de octubre para nuevos Convenios. El importe total financiable hace referencia a el importe financiado en el ejerccio 2023 para esa línea de actuación."/>
  </r>
  <r>
    <n v="8"/>
    <s v="ES42 Castilla-La Mancha"/>
    <s v="OP4. Una Europa más social e inclusiva, por medio de la aplicación del pilar europeo de derechos sociales"/>
    <x v="0"/>
    <x v="0"/>
    <s v="02/4l.01 Planes integrados en barrios con población en riesgo de exclusión"/>
    <s v="02/4l.01"/>
    <s v="4.l) Integración social de las personas en riesgo de pobreza o exclusión social"/>
    <s v="Decreto 87/2016, de 27/12/2016, por el que se unifica el marco de concertación con las Entidades Locales para la prestación de Servicios Sociales de Atención Primaria en Castilla-La Mancha."/>
    <s v="Marco de Concertación con Entidades Locales"/>
    <s v="Entidades Locales que suscriban convenios para el desarrollo de las prestaciones básicas de Servicios Sociales de Atención Primaria en el marco del Plan Concertado / ámbito Supramuncipal"/>
    <n v="269413.62"/>
    <x v="1"/>
    <s v="Primer trimestre"/>
    <n v="2023"/>
    <s v="Cuarto trimestre"/>
    <s v="La Convocatoria del Decreto Marco de concertación no establece una fecha de inicio de presentación de solicitudes, la fecha de finalización de presentación de solicitudes es el 31 de octubre para modificación de Convenios ya suscritos y el 30 de octubre para nuevos Convenios. El importe total financiable hace referencia a el importe financiado en el ejerccio 2023 para esa línea de actuación."/>
  </r>
  <r>
    <n v="9"/>
    <s v="ES42 Castilla-La Mancha"/>
    <s v="OP4. Una Europa más social e inclusiva, por medio de la aplicación del pilar europeo de derechos sociales"/>
    <x v="0"/>
    <x v="1"/>
    <s v="02/4h.03 Servicios de Capacitación para personas con discapacidad"/>
    <s v="02/4h.03"/>
    <s v="4.h) Inclusión activa para los grupos desfavorecidos"/>
    <s v="Subvenciones a entidades privadas de iniciativa social para el mantenimiento de centros, servicios y desarrollo de programas destinados a la atención de las personas con discapacidad en Castilla-La Mancha. Convocatoria 2024. "/>
    <m/>
    <s v="Entidades privadas de iniciativa social que cumplan con los requisitos establecidos en las bases regulardoras."/>
    <n v="2500000"/>
    <x v="1"/>
    <s v="Tercer trimestre"/>
    <n v="2023"/>
    <s v="Cuarto trimestre"/>
    <m/>
  </r>
  <r>
    <n v="10"/>
    <s v="ES42 Castilla-La Mancha"/>
    <s v="OP4. Una Europa más social e inclusiva, por medio de la aplicación del pilar europeo de derechos sociales"/>
    <x v="1"/>
    <x v="2"/>
    <s v="01/4c.01 Servicio de información, asesoramiento y orientación laboral a mujeres"/>
    <s v="01/4c.01"/>
    <s v="4.c) Participación de género en el mercado de trabajo y equilibrio entre la vida laboral y la familiar"/>
    <s v="Resolución de 09/11/2022, del Instituto de la Mujer de Castilla-La Mancha, por la que se convocan subvenciones para la gestión del funcionamiento de centros de la mujer y recursos de acogida para víctimas de violencia de género en Castilla-La Mancha para 2023-2024."/>
    <s v="La gestión del funcionamiento de Centros de la Mujer"/>
    <s v="Entidades locales de Castilla-La Mancha._x000a_Entidades privadas sin ánimo de lucro, aunque no tengan su domicilio fiscal en el territorio de la Comunidad Autónoma de Castilla-La Mancha y que tengan establecida la consecución de la igualdad de género entre sus fines._x000a_"/>
    <n v="1311278.69"/>
    <x v="1"/>
    <s v="Primer trimestre"/>
    <n v="2024"/>
    <s v="Cuarto trimestre"/>
    <s v="las solicitudes se presentaron en 2022.._x000a_La convocatoria ya está resuelta_x000a_la convocatoria es para dos anualidades 2023 y 2024 y el importe señalado corresponde a cada una de las anualidades"/>
  </r>
  <r>
    <n v="11"/>
    <s v="ES42 Castilla-La Mancha"/>
    <s v="OP4. Una Europa más social e inclusiva, por medio de la aplicación del pilar europeo de derechos sociales"/>
    <x v="2"/>
    <x v="3"/>
    <s v="05/4f.01 Programas de Segunda Oportunidad: oferta formativa Garantía Juvenil"/>
    <s v="05/4f.01"/>
    <s v="4.f) Promover la igualdad de acceso a una educación y una formación de calidad e inclusivas"/>
    <s v="10ª oferta formativa específica Garantía Juvenil-Programas de Segunda Oportunidad "/>
    <m/>
    <s v="Centros educativos públicos de la región"/>
    <n v="4000000"/>
    <x v="1"/>
    <s v="Segundo trimestre"/>
    <n v="2023"/>
    <s v="Tercer trimestre"/>
    <s v="Dadas las características y plazos de la convocatoria, el importe total señalado puede ser muy variable. "/>
  </r>
  <r>
    <n v="12"/>
    <s v="ES42 Castilla-La Mancha"/>
    <s v="OP4. Una Europa más social e inclusiva, por medio de la aplicación del pilar europeo de derechos sociales"/>
    <x v="2"/>
    <x v="3"/>
    <s v="05/4f.02 Programas Segunda Oportunidad: ayudas económicas alumnado"/>
    <s v="05/4f.02"/>
    <s v="4.f) Promover la igualdad de acceso a una educación y una formación de calidad e inclusivas"/>
    <s v="Ayudas económicas de formación convocatoria 2023 "/>
    <m/>
    <s v="Alumnado participante en cualquiera de las acciones formativas específicas de Garantía Juvenil autorizadas para 2022-2023 "/>
    <n v="300000"/>
    <x v="1"/>
    <s v="Tercer trimestre"/>
    <n v="2023"/>
    <s v="Tercer trimestre"/>
    <s v="Convocatoria referida a los participantes en la 9ª oferta formativa -Programas de Segunda Oportunidad (curso 2022-2023)."/>
  </r>
  <r>
    <n v="13"/>
    <s v="ES42 Castilla-La Mancha"/>
    <s v="OP4. Una Europa más social e inclusiva, por medio de la aplicación del pilar europeo de derechos sociales"/>
    <x v="2"/>
    <x v="3"/>
    <s v="03/4f.04 Programas de prevención del abandono escolar temprano"/>
    <s v="03/4f.04"/>
    <s v="4.f) Promover la igualdad de acceso a una educación y una formación de calidad e inclusivas"/>
    <s v="Plan de Éxito Educativo y Prevención del Abandono Escolar Temprano y el Refuerzo de la Red de Apoyo para el Alumnado con Necesidades Específicas de Apoyo Educativo en los centros educativos sostenidos con fondos públicos (Plan de Éxito +)"/>
    <m/>
    <s v="Centros sostenidos con fondos públicos"/>
    <n v="5928982"/>
    <x v="1"/>
    <s v="Primer trimestre"/>
    <n v="2023"/>
    <s v="Primer trimestre"/>
    <s v="Convocatoria que combina los Programas de prevención del abandono escolar temprano y la Red de apoyo para alumnado con necesidades específicas de apoyo educativo. "/>
  </r>
  <r>
    <n v="14"/>
    <s v="ES42 Castilla-La Mancha"/>
    <s v="OP4. Una Europa más social e inclusiva, por medio de la aplicación del pilar europeo de derechos sociales"/>
    <x v="3"/>
    <x v="4"/>
    <s v="03/4f.03 Becas para alumnado universitario en situación económica vulnerable"/>
    <s v="03/4f.03"/>
    <s v="4.f) Promover la igualdad de acceso a una educación y una formación de calidad e inclusivas"/>
    <s v="Resolución de xx/xx/2023, de la Universidad de Castilla-La Mancha, por la que se establecen las bases reguladoras y la convocatoria para el curso 2023/2024 de ayudas para estudiantes en situaciones especiales cofinanciada por el Fondo Social Europeo Plus (FSE +)"/>
    <s v="Becas alumnado universitarios en situacion economica vulnerable"/>
    <s v="Podrán solicitar esta ayuda quienes formalicen matrícula de Grado en el curso académico 2023/2024 en la UCLM."/>
    <n v="250000"/>
    <x v="1"/>
    <s v="Tercer trimestre"/>
    <n v="2023"/>
    <s v="Cuarto trimestre"/>
    <s v="Plazo de presentacion de solicitudes del 11 de Septiembre de 2023 al 2 de Noviembre de 2023"/>
  </r>
  <r>
    <n v="15"/>
    <s v="ES42 Castilla-La Mancha"/>
    <s v="OP4. Una Europa más social e inclusiva, por medio de la aplicación del pilar europeo de derechos sociales"/>
    <x v="3"/>
    <x v="4"/>
    <s v="03/4f.02 Contratos predoctorales, incluidos doctorados industriales - UCLM"/>
    <s v="03/4f.02"/>
    <s v="4.f) Promover la igualdad de acceso a una educación y una formación de calidad e inclusivas"/>
    <s v="Resolución de xx/xx/2023, de la Universidad de Castilla-La Mancha, por la que se establecen las bases reguladoras y la convocatoria de contratos predoctorales para personal investigador en formación en el marco del Plan Propio de I+D+i, cofinanciada por el Fondo Social Europeo Plus (FSE+)"/>
    <s v="Contratos predoctorales en cuatro modalidades: Formación de profesorado universitario, Personal investigador en formación, Doctorado industrial, Personal investigador en formación Beatriz Galindo."/>
    <s v="1. Modalidad formación de profesorado universitario: su objetivo es promover la realización de tesis doctorales dentro de un Programa de Doctorado de esta Universidad, en las áreas de conocimiento especificadas en la convocatoria para, que facilite su futura incorporación al sistema español de educación superior y de investigación científica.2. Modalidad personal investigador en formación: su objetivo es la realización de tareas de investigación en el ámbito de un proyecto específico y novedoso. 3. Modalidad doctorado industrial: su objetivo es la formación investigadora objeto de tesis doctoral dentro de un proyecto industrial o de desarrollo experimental, desarrollado en una Spin-off de la UCLM.4. Modalidad personal investigador Beatriz Galindo: su objetivo es la realización de tareas de investigación asociadas a la línea de investigación a desarrollar por el investigador junior que se ha incorporado por medio del citado programa."/>
    <n v="5200000"/>
    <x v="1"/>
    <s v="Tercer trimestre"/>
    <m/>
    <s v="Tercer trimestre"/>
    <s v="El plazo para realizar la solicitud es de veinte días hábiles desde su publicación en el DOCM. "/>
  </r>
  <r>
    <n v="16"/>
    <s v="ES42 Castilla-La Mancha"/>
    <s v="OP4. Una Europa más social e inclusiva, por medio de la aplicación del pilar europeo de derechos sociales"/>
    <x v="0"/>
    <x v="5"/>
    <s v="03/4g.01 CapacitaTIC+55 - Programa de capacitación digital"/>
    <s v="03/4g.01"/>
    <s v="4.g) Aprendizaje permanente para todos, de mejora y reciclaje flexibles de las capacidades "/>
    <s v="Resolución de 20/04/2023, de la Dirección General de Mayores, por la que se convocan para el año 2023 las subvenciones a entidades para el desarrollo y mantenimiento de programas y servicios de atención a personas mayores en Castilla-La Mancha"/>
    <s v="Promoción de la capacitación digital para personas mayores de 55 años mediante el aprendizaje de nuevas tecnologías"/>
    <s v="Asociación INCISO INTEGRACIÓN"/>
    <n v="516250"/>
    <x v="1"/>
    <s v="Segundo trimestre"/>
    <n v="2023"/>
    <s v="Segundo trimestre"/>
    <s v="El plazo para realizar la solicitud es de veinte días hábiles desde su publicación en el DOCM. "/>
  </r>
  <r>
    <n v="17"/>
    <s v="ES42 Castilla-La Mancha"/>
    <s v="OP4. Una Europa más social e inclusiva, por medio de la aplicación del pilar europeo de derechos sociales"/>
    <x v="2"/>
    <x v="6"/>
    <s v="01/4a.03 Convenio INCRECYT para la contratación de personal investigador"/>
    <s v="01/4a.03"/>
    <s v="4.a) Mejorar el acceso al empleo de las personas demandantes de empleo"/>
    <s v="Convenio de colaboración entre la Consejería de Educación, Cultura y Deportes y la Fundación Parque Científico y Tecnológico de Castilla-La Mancha para la financiación de personal investigador INCRECYT (Instituto de Recursos Humanos para la Ciencia y la Tecnología) en centros de investigación de Castilla-La Mancha.)"/>
    <m/>
    <s v="Investigadores que den continuidad del programa INCRECYT en los diferentes centros de investigación donde se inició este programa como el Instituto Regional de Investigación y Desarrollo Agroalimentario y Forestal (IRIAF) y en la Universidad de Castilla- La Mancha , así como en otros centros de investigación de la Región como el Instituto de Desarrollo Industrial de la Fundación Parque Científico y Tecnológico de Castilla-La Mancha y la Universidad de Alcalá."/>
    <s v="1,155,000"/>
    <x v="0"/>
    <m/>
    <n v="2025"/>
    <m/>
    <m/>
  </r>
  <r>
    <n v="18"/>
    <s v="ES42 Castilla-La Mancha"/>
    <s v="OP4. Una Europa más social e inclusiva, por medio de la aplicación del pilar europeo de derechos sociales"/>
    <x v="2"/>
    <x v="6"/>
    <s v="01/4a.02 Contratación de Personal Investigador Postdoctoral"/>
    <s v="01/4a.02"/>
    <s v="4.a) Mejorar el acceso al empleo de las personas demandantes de empleo"/>
    <s v="Ayudas para la contratación de doctores en centros públicos de investigación y empresas, dentro de las medidas para el retorno y la retención del talento, cofinanciadas por la Junta de Comunidades de Castilla-La Mancha y por el Fondo Social Europeo Plus (FSE+)"/>
    <m/>
    <s v="Las universidades Públicas, empresas, centros tecnológicos de ámbito regional inscritos en el Registro de centros creados por RD 2093/2008, de 19 de diciembre; la Fundación Parque Científico y Tecnológico de Castilla-La Mancha; Centro Nacional del Hidrógeno; entidades públicas de investigación"/>
    <n v="1815995"/>
    <x v="0"/>
    <m/>
    <n v="2027"/>
    <m/>
    <m/>
  </r>
  <r>
    <n v="19"/>
    <s v="ES42 Castilla-La Mancha"/>
    <s v="OP4. Una Europa más social e inclusiva, por medio de la aplicación del pilar europeo de derechos sociales"/>
    <x v="2"/>
    <x v="6"/>
    <s v="03/4f.01 Contratos predoctorales, incluidos doctorados industriales"/>
    <s v="03/4f.01"/>
    <s v="4.f) Promover la igualdad de acceso a una educación y una formación de calidad e inclusivas"/>
    <s v="Ayudas para la formación de personal investigador en centros públicos de investigación y empresas, en el marco de la retención y el retorno del talento, cofinanciadas por la Junta de Comunidades de Castilla-La Mancha y por el Fondo Social Europeo Plus (FSE+)"/>
    <s v="Programa Talento Formación y Programa de Doctorado Industrial"/>
    <s v="Universidad de Castilla-La Mancha (UCLM) y Universidad de Alcalá (UAH)-Campus de Guadalajara"/>
    <n v="1510800"/>
    <x v="0"/>
    <m/>
    <n v="2025"/>
    <m/>
    <m/>
  </r>
  <r>
    <n v="20"/>
    <s v="ES42 Castilla-La Mancha"/>
    <s v="OP4. Una Europa más social e inclusiva, por medio de la aplicación del pilar europeo de derechos sociales"/>
    <x v="4"/>
    <x v="7"/>
    <s v="01/4a.07 Asesoramiento promoción del emprendimiento y creación de empresas"/>
    <s v="01/4a.07"/>
    <s v="4.a) Mejorar el acceso al empleo de las personas demandantes de empleo"/>
    <s v="Ayudas para el asesoramiento y tutorización a personas emprendedoras"/>
    <m/>
    <s v="Entidades sin ánimo de lucro "/>
    <n v="357000"/>
    <x v="1"/>
    <m/>
    <n v="2023"/>
    <m/>
    <s v="Tanto el trimestre de inicio como el de fin sería cuarto trimestre del 2023, pero no me deja ponerlo en los campos correspondientes."/>
  </r>
  <r>
    <n v="21"/>
    <s v="ES42 Castilla-La Mancha"/>
    <s v="OP4. Una Europa más social e inclusiva, por medio de la aplicación del pilar europeo de derechos sociales"/>
    <x v="4"/>
    <x v="8"/>
    <s v="05/4a.03 Contratación de personas jóvenes cualificadas inscritas en el SNGJ"/>
    <s v="05/4a.03"/>
    <s v="4.a) Mejorar el acceso al empleo de las personas demandantes de empleo"/>
    <s v="Resolución de 28/04/2023, de la Dirección General de Programas de Empleo, por la que se publican los créditos disponibles en el ejercicio 2023, para la concesión de las subvenciones reguladas en el Decreto 103/2022, de 13 de septiembre"/>
    <s v="Línea 1: Ayudas para la formalización de contratos de formación en alternancia"/>
    <s v="Persona jóvenes inscritas en Garantía Juvenil"/>
    <n v="1600000"/>
    <x v="1"/>
    <s v="Segundo trimestre"/>
    <n v="2023"/>
    <s v="Cuarto trimestre"/>
    <s v="Publicado el 8 de mayo de 20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9883607-DA0D-4D7C-9841-F6706C75D33E}" name="TablaDinámica1" cacheId="121" applyNumberFormats="0" applyBorderFormats="0" applyFontFormats="0" applyPatternFormats="0" applyAlignmentFormats="0" applyWidthHeightFormats="1" dataCaption="Valores" updatedVersion="8" minRefreshableVersion="3" colGrandTotals="0" itemPrintTitles="1" createdVersion="8" indent="0" outline="1" outlineData="1" multipleFieldFilters="0" rowHeaderCaption=" " colHeaderCaption=" ">
  <location ref="A3:C19" firstHeaderRow="1" firstDataRow="2" firstDataCol="1"/>
  <pivotFields count="17">
    <pivotField showAll="0"/>
    <pivotField showAll="0"/>
    <pivotField showAll="0"/>
    <pivotField axis="axisRow" showAll="0" defaultSubtotal="0">
      <items count="5">
        <item x="4"/>
        <item x="2"/>
        <item x="0"/>
        <item x="1"/>
        <item x="3"/>
      </items>
    </pivotField>
    <pivotField axis="axisRow" showAll="0">
      <items count="10">
        <item x="0"/>
        <item x="7"/>
        <item x="1"/>
        <item x="8"/>
        <item x="3"/>
        <item x="5"/>
        <item x="6"/>
        <item x="2"/>
        <item x="4"/>
        <item t="default"/>
      </items>
    </pivotField>
    <pivotField showAll="0"/>
    <pivotField showAll="0"/>
    <pivotField showAll="0"/>
    <pivotField dataField="1" showAll="0"/>
    <pivotField showAll="0"/>
    <pivotField showAll="0"/>
    <pivotField showAll="0"/>
    <pivotField axis="axisCol" showAll="0">
      <items count="3">
        <item x="1"/>
        <item x="0"/>
        <item t="default"/>
      </items>
    </pivotField>
    <pivotField showAll="0"/>
    <pivotField showAll="0"/>
    <pivotField showAll="0"/>
    <pivotField showAll="0"/>
  </pivotFields>
  <rowFields count="2">
    <field x="3"/>
    <field x="4"/>
  </rowFields>
  <rowItems count="15">
    <i>
      <x/>
    </i>
    <i r="1">
      <x v="1"/>
    </i>
    <i r="1">
      <x v="3"/>
    </i>
    <i>
      <x v="1"/>
    </i>
    <i r="1">
      <x v="4"/>
    </i>
    <i r="1">
      <x v="6"/>
    </i>
    <i>
      <x v="2"/>
    </i>
    <i r="1">
      <x/>
    </i>
    <i r="1">
      <x v="2"/>
    </i>
    <i r="1">
      <x v="5"/>
    </i>
    <i>
      <x v="3"/>
    </i>
    <i r="1">
      <x v="7"/>
    </i>
    <i>
      <x v="4"/>
    </i>
    <i r="1">
      <x v="8"/>
    </i>
    <i t="grand">
      <x/>
    </i>
  </rowItems>
  <colFields count="1">
    <field x="12"/>
  </colFields>
  <colItems count="2">
    <i>
      <x/>
    </i>
    <i>
      <x v="1"/>
    </i>
  </colItems>
  <dataFields count="1">
    <dataField name=" " fld="8" subtotal="count" baseField="0" baseItem="0"/>
  </dataFields>
  <formats count="33">
    <format dxfId="35">
      <pivotArea field="12" type="button" dataOnly="0" labelOnly="1" outline="0" axis="axisCol" fieldPosition="0"/>
    </format>
    <format dxfId="34">
      <pivotArea type="origin" dataOnly="0" labelOnly="1" outline="0" fieldPosition="0"/>
    </format>
    <format dxfId="33">
      <pivotArea outline="0" collapsedLevelsAreSubtotals="1" fieldPosition="0"/>
    </format>
    <format dxfId="32">
      <pivotArea field="12" type="button" dataOnly="0" labelOnly="1" outline="0" axis="axisCol" fieldPosition="0"/>
    </format>
    <format dxfId="31">
      <pivotArea type="topRight" dataOnly="0" labelOnly="1" outline="0" fieldPosition="0"/>
    </format>
    <format dxfId="30">
      <pivotArea dataOnly="0" labelOnly="1" fieldPosition="0">
        <references count="1">
          <reference field="12" count="0"/>
        </references>
      </pivotArea>
    </format>
    <format dxfId="29">
      <pivotArea type="all" dataOnly="0" outline="0" fieldPosition="0"/>
    </format>
    <format dxfId="28">
      <pivotArea outline="0" collapsedLevelsAreSubtotals="1" fieldPosition="0"/>
    </format>
    <format dxfId="27">
      <pivotArea type="origin" dataOnly="0" labelOnly="1" outline="0" fieldPosition="0"/>
    </format>
    <format dxfId="26">
      <pivotArea field="12" type="button" dataOnly="0" labelOnly="1" outline="0" axis="axisCol" fieldPosition="0"/>
    </format>
    <format dxfId="25">
      <pivotArea type="topRight" dataOnly="0" labelOnly="1" outline="0" fieldPosition="0"/>
    </format>
    <format dxfId="24">
      <pivotArea field="3" type="button" dataOnly="0" labelOnly="1" outline="0" axis="axisRow" fieldPosition="0"/>
    </format>
    <format dxfId="23">
      <pivotArea dataOnly="0" labelOnly="1" fieldPosition="0">
        <references count="1">
          <reference field="3" count="0"/>
        </references>
      </pivotArea>
    </format>
    <format dxfId="22">
      <pivotArea dataOnly="0" labelOnly="1" grandRow="1" outline="0" fieldPosition="0"/>
    </format>
    <format dxfId="21">
      <pivotArea dataOnly="0" labelOnly="1" fieldPosition="0">
        <references count="2">
          <reference field="3" count="1" selected="0">
            <x v="2"/>
          </reference>
          <reference field="4" count="3">
            <x v="0"/>
            <x v="2"/>
            <x v="5"/>
          </reference>
        </references>
      </pivotArea>
    </format>
    <format dxfId="20">
      <pivotArea dataOnly="0" labelOnly="1" fieldPosition="0">
        <references count="2">
          <reference field="3" count="1" selected="0">
            <x v="0"/>
          </reference>
          <reference field="4" count="2">
            <x v="1"/>
            <x v="3"/>
          </reference>
        </references>
      </pivotArea>
    </format>
    <format dxfId="19">
      <pivotArea dataOnly="0" labelOnly="1" fieldPosition="0">
        <references count="2">
          <reference field="3" count="1" selected="0">
            <x v="1"/>
          </reference>
          <reference field="4" count="2">
            <x v="4"/>
            <x v="6"/>
          </reference>
        </references>
      </pivotArea>
    </format>
    <format dxfId="18">
      <pivotArea dataOnly="0" labelOnly="1" fieldPosition="0">
        <references count="2">
          <reference field="3" count="1" selected="0">
            <x v="3"/>
          </reference>
          <reference field="4" count="1">
            <x v="7"/>
          </reference>
        </references>
      </pivotArea>
    </format>
    <format dxfId="17">
      <pivotArea dataOnly="0" labelOnly="1" fieldPosition="0">
        <references count="2">
          <reference field="3" count="1" selected="0">
            <x v="4"/>
          </reference>
          <reference field="4" count="1">
            <x v="8"/>
          </reference>
        </references>
      </pivotArea>
    </format>
    <format dxfId="16">
      <pivotArea dataOnly="0" labelOnly="1" fieldPosition="0">
        <references count="1">
          <reference field="12" count="0"/>
        </references>
      </pivotArea>
    </format>
    <format dxfId="15">
      <pivotArea field="3" type="button" dataOnly="0" labelOnly="1" outline="0" axis="axisRow" fieldPosition="0"/>
    </format>
    <format dxfId="14">
      <pivotArea dataOnly="0" labelOnly="1" fieldPosition="0">
        <references count="1">
          <reference field="12" count="0"/>
        </references>
      </pivotArea>
    </format>
    <format dxfId="13">
      <pivotArea dataOnly="0" labelOnly="1" fieldPosition="0">
        <references count="1">
          <reference field="12" count="0"/>
        </references>
      </pivotArea>
    </format>
    <format dxfId="12">
      <pivotArea dataOnly="0" fieldPosition="0">
        <references count="1">
          <reference field="3" count="0"/>
        </references>
      </pivotArea>
    </format>
    <format dxfId="11">
      <pivotArea dataOnly="0" fieldPosition="0">
        <references count="1">
          <reference field="3" count="0"/>
        </references>
      </pivotArea>
    </format>
    <format dxfId="10">
      <pivotArea dataOnly="0" labelOnly="1" grandRow="1" outline="0" fieldPosition="0"/>
    </format>
    <format dxfId="9">
      <pivotArea dataOnly="0" labelOnly="1" grandRow="1" outline="0" fieldPosition="0"/>
    </format>
    <format dxfId="8">
      <pivotArea type="origin" dataOnly="0" labelOnly="1" outline="0" fieldPosition="0"/>
    </format>
    <format dxfId="7">
      <pivotArea field="12" type="button" dataOnly="0" labelOnly="1" outline="0" axis="axisCol" fieldPosition="0"/>
    </format>
    <format dxfId="6">
      <pivotArea type="topRight" dataOnly="0" labelOnly="1" outline="0" fieldPosition="0"/>
    </format>
    <format dxfId="5">
      <pivotArea outline="0" collapsedLevelsAreSubtotals="1" fieldPosition="0">
        <references count="1">
          <reference field="12" count="1" selected="0">
            <x v="0"/>
          </reference>
        </references>
      </pivotArea>
    </format>
    <format dxfId="4">
      <pivotArea dataOnly="0" labelOnly="1" fieldPosition="0">
        <references count="1">
          <reference field="12" count="1">
            <x v="0"/>
          </reference>
        </references>
      </pivotArea>
    </format>
    <format dxfId="3">
      <pivotArea grandRow="1"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EA1727-4B35-4DFB-9DF2-630F4EC0E8E0}" name="Tabla1" displayName="Tabla1" ref="C9:S30" totalsRowShown="0" headerRowDxfId="57" dataDxfId="55" headerRowBorderDxfId="56" tableBorderDxfId="54" totalsRowBorderDxfId="53">
  <autoFilter ref="C9:S30" xr:uid="{9DEA1727-4B35-4DFB-9DF2-630F4EC0E8E0}"/>
  <tableColumns count="17">
    <tableColumn id="1" xr3:uid="{BED930CD-80BE-44BE-9033-1C0E95E06D0A}" name="Nº" dataDxfId="52"/>
    <tableColumn id="19" xr3:uid="{F5C55E48-3352-4759-A684-11681FCD4AB2}" name="Zona geográfica cubierta" dataDxfId="51"/>
    <tableColumn id="20" xr3:uid="{1CF85200-F77E-474C-8F4A-A4E3CFD6647C}" name="Objetivo Político" dataDxfId="50"/>
    <tableColumn id="11" xr3:uid="{55C40B00-3114-42C1-A6C3-288B6EB5FCF4}" name="Consejería" dataDxfId="49"/>
    <tableColumn id="14" xr3:uid="{B8918CCD-000F-4227-8966-DB4C3EF53A18}" name="Entidad Beneficiaria" dataDxfId="48"/>
    <tableColumn id="12" xr3:uid="{B99DB3A6-C749-4D59-BA5C-C22787FDCC7C}" name="Actuación" dataDxfId="47"/>
    <tableColumn id="15" xr3:uid="{54D97CB3-01B6-4267-943F-1787A1C32888}" name="Código actuación" dataDxfId="46">
      <calculatedColumnFormula>MID(Tabla1[[#This Row],[Actuación]],1,8)</calculatedColumnFormula>
    </tableColumn>
    <tableColumn id="13" xr3:uid="{BD973899-D769-4AF2-A624-F2DAA6BAC434}" name="Objetivo específico" dataDxfId="45">
      <calculatedColumnFormula>VLOOKUP(Tabla1[[#This Row],[Actuación]],Campos!$K$3:$L$41,2,FALSE)</calculatedColumnFormula>
    </tableColumn>
    <tableColumn id="2" xr3:uid="{DB4D389C-114F-4BFC-B0E0-3BFF382D244D}" name="Nombre de la convocatoria" dataDxfId="44"/>
    <tableColumn id="5" xr3:uid="{0F3D31AE-619D-4DFE-B547-0BE927772D8A}" name="Líneas de ayudas previstas (en su caso)" dataDxfId="43"/>
    <tableColumn id="6" xr3:uid="{5B7A18BC-8590-4696-9EB9-B31E02E19068}" name="Tipo de solicitante admisibles" dataDxfId="42"/>
    <tableColumn id="7" xr3:uid="{2EAD6B05-E313-4A32-8CE1-AFE59B31288B}" name="Importe total " dataDxfId="41"/>
    <tableColumn id="3" xr3:uid="{676D3E0C-1AAC-4B3B-8273-63BE0C00FA6D}" name="Año inicio presentación de solicitudes" dataDxfId="40"/>
    <tableColumn id="8" xr3:uid="{B46E78A1-0D5B-4ACC-B8A9-83129133137F}" name="Trimestre inicio presentación de solicitudes" dataDxfId="39"/>
    <tableColumn id="10" xr3:uid="{D1BD4A80-4B6B-4F33-AC52-8238C561E93C}" name="Año fin presentación solicitudes" dataDxfId="38"/>
    <tableColumn id="9" xr3:uid="{6A1AF2E5-37FF-410D-8D55-FDD71FCD8047}" name="Trimestre fin presentación solicitudes" dataDxfId="37"/>
    <tableColumn id="4" xr3:uid="{85014FDC-792E-4CA0-B230-E2C653CBD13B}" name="Observaciones" dataDxfId="36"/>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fondosestructurales.castillalamancha.es/programacion-2021-2027/programa-fse-2021-2027-en-castilla-la-manch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CA15A-9783-4B16-BB17-59C69D78BD0B}">
  <dimension ref="A1:S99"/>
  <sheetViews>
    <sheetView showGridLines="0" topLeftCell="F1" workbookViewId="0">
      <selection activeCell="H26" sqref="H26"/>
    </sheetView>
  </sheetViews>
  <sheetFormatPr baseColWidth="10" defaultColWidth="5.33203125" defaultRowHeight="14.4" x14ac:dyDescent="0.3"/>
  <cols>
    <col min="1" max="1" width="4.21875" style="9" bestFit="1" customWidth="1"/>
    <col min="2" max="2" width="38.109375" style="7" bestFit="1" customWidth="1"/>
    <col min="3" max="3" width="5.6640625" style="7" bestFit="1" customWidth="1"/>
    <col min="4" max="4" width="1.77734375" style="7" bestFit="1" customWidth="1"/>
    <col min="5" max="5" width="255.77734375" style="7" bestFit="1" customWidth="1"/>
    <col min="6" max="6" width="52.44140625" style="7" bestFit="1" customWidth="1"/>
    <col min="7" max="7" width="0" style="9" hidden="1" customWidth="1"/>
    <col min="8" max="8" width="5.6640625" style="9" bestFit="1" customWidth="1"/>
    <col min="9" max="9" width="5.5546875" hidden="1" customWidth="1"/>
    <col min="10" max="10" width="44.6640625" hidden="1" customWidth="1" collapsed="1"/>
    <col min="11" max="12" width="44.6640625" bestFit="1" customWidth="1"/>
    <col min="13" max="19" width="0" hidden="1" customWidth="1"/>
    <col min="20" max="26" width="0" style="7" hidden="1" customWidth="1"/>
    <col min="27" max="16384" width="5.33203125" style="7"/>
  </cols>
  <sheetData>
    <row r="1" spans="1:19" s="1" customFormat="1" ht="10.35" customHeight="1" x14ac:dyDescent="0.3">
      <c r="G1" s="2"/>
      <c r="H1" s="2"/>
      <c r="I1"/>
      <c r="J1"/>
      <c r="K1"/>
      <c r="L1"/>
      <c r="M1"/>
      <c r="N1"/>
      <c r="O1"/>
      <c r="P1"/>
      <c r="Q1"/>
      <c r="R1"/>
      <c r="S1"/>
    </row>
    <row r="2" spans="1:19" s="3" customFormat="1" ht="10.35" customHeight="1" x14ac:dyDescent="0.3">
      <c r="B2" s="4" t="s">
        <v>158</v>
      </c>
      <c r="E2" s="4" t="s">
        <v>2</v>
      </c>
      <c r="F2" s="4"/>
      <c r="H2" s="170"/>
      <c r="I2" s="172"/>
      <c r="J2" s="174" t="s">
        <v>42</v>
      </c>
      <c r="K2" s="176"/>
      <c r="L2" s="176"/>
      <c r="M2"/>
      <c r="N2"/>
      <c r="O2"/>
      <c r="P2"/>
      <c r="Q2"/>
      <c r="R2"/>
      <c r="S2"/>
    </row>
    <row r="3" spans="1:19" ht="10.35" customHeight="1" x14ac:dyDescent="0.3">
      <c r="B3" s="6" t="s">
        <v>5</v>
      </c>
      <c r="C3" s="11" t="s">
        <v>4</v>
      </c>
      <c r="E3" s="18" t="s">
        <v>30</v>
      </c>
      <c r="F3" s="20" t="s">
        <v>186</v>
      </c>
      <c r="H3" s="169" t="s">
        <v>172</v>
      </c>
      <c r="I3" s="171" t="s">
        <v>61</v>
      </c>
      <c r="J3" s="173" t="s">
        <v>62</v>
      </c>
      <c r="K3" s="175" t="str">
        <f t="shared" ref="K3:K41" si="0">I3&amp;" "&amp;J3</f>
        <v xml:space="preserve">02/4h.01 Equipos Técnicos de Inclusión y Acciones Complementarias. </v>
      </c>
      <c r="L3" s="177" t="str">
        <f t="shared" ref="L3:L41" si="1">VLOOKUP(MID(I3,5,2),$D$12:$F$19,3,FALSE)</f>
        <v>4.h) Inclusión activa para los grupos desfavorecidos</v>
      </c>
    </row>
    <row r="4" spans="1:19" ht="10.35" customHeight="1" x14ac:dyDescent="0.3">
      <c r="B4" s="6" t="s">
        <v>7</v>
      </c>
      <c r="C4" s="11" t="s">
        <v>6</v>
      </c>
      <c r="E4" s="18" t="s">
        <v>31</v>
      </c>
      <c r="F4" s="20" t="s">
        <v>187</v>
      </c>
      <c r="H4" s="11" t="s">
        <v>172</v>
      </c>
      <c r="I4" s="21" t="s">
        <v>63</v>
      </c>
      <c r="J4" s="16" t="s">
        <v>64</v>
      </c>
      <c r="K4" s="20" t="str">
        <f t="shared" si="0"/>
        <v>02/4h.02 Servicios de Carácter Ocupacional (Centros Ocupacionales)</v>
      </c>
      <c r="L4" s="150" t="str">
        <f t="shared" si="1"/>
        <v>4.h) Inclusión activa para los grupos desfavorecidos</v>
      </c>
    </row>
    <row r="5" spans="1:19" ht="10.35" customHeight="1" x14ac:dyDescent="0.3">
      <c r="B5" s="6" t="s">
        <v>9</v>
      </c>
      <c r="C5" s="11" t="s">
        <v>8</v>
      </c>
      <c r="E5" s="18" t="s">
        <v>32</v>
      </c>
      <c r="F5" s="20" t="s">
        <v>160</v>
      </c>
      <c r="H5" s="11" t="s">
        <v>172</v>
      </c>
      <c r="I5" s="21" t="s">
        <v>71</v>
      </c>
      <c r="J5" s="16" t="s">
        <v>130</v>
      </c>
      <c r="K5" s="20" t="str">
        <f t="shared" si="0"/>
        <v>02/4l.01 Planes integrados en barrios con población en riesgo de exclusión</v>
      </c>
      <c r="L5" s="150" t="str">
        <f t="shared" si="1"/>
        <v>4.l) Integración social de las personas en riesgo de pobreza o exclusión social</v>
      </c>
    </row>
    <row r="6" spans="1:19" ht="10.35" customHeight="1" x14ac:dyDescent="0.3">
      <c r="B6" s="6" t="s">
        <v>11</v>
      </c>
      <c r="C6" s="11" t="s">
        <v>10</v>
      </c>
      <c r="E6" s="18" t="s">
        <v>33</v>
      </c>
      <c r="F6" s="20" t="s">
        <v>161</v>
      </c>
      <c r="H6" s="11" t="s">
        <v>172</v>
      </c>
      <c r="I6" s="21" t="s">
        <v>72</v>
      </c>
      <c r="J6" s="16" t="s">
        <v>73</v>
      </c>
      <c r="K6" s="20" t="str">
        <f t="shared" si="0"/>
        <v>02/4l.02 Itinerarios de inclusión para personas sin hogar</v>
      </c>
      <c r="L6" s="150" t="str">
        <f t="shared" si="1"/>
        <v>4.l) Integración social de las personas en riesgo de pobreza o exclusión social</v>
      </c>
    </row>
    <row r="7" spans="1:19" ht="10.35" customHeight="1" x14ac:dyDescent="0.3">
      <c r="B7" s="6" t="s">
        <v>13</v>
      </c>
      <c r="C7" s="11" t="s">
        <v>12</v>
      </c>
      <c r="E7" s="18" t="s">
        <v>34</v>
      </c>
      <c r="F7" s="20" t="s">
        <v>162</v>
      </c>
      <c r="H7" s="11" t="s">
        <v>172</v>
      </c>
      <c r="I7" s="21" t="s">
        <v>103</v>
      </c>
      <c r="J7" s="16" t="s">
        <v>132</v>
      </c>
      <c r="K7" s="20" t="str">
        <f t="shared" si="0"/>
        <v>07/4j.01 Mediación Socioeducativa con comunidades marginadas</v>
      </c>
      <c r="L7" s="150" t="str">
        <f t="shared" si="1"/>
        <v>4.j) Comunidades marginadas</v>
      </c>
    </row>
    <row r="8" spans="1:19" ht="10.35" customHeight="1" x14ac:dyDescent="0.3">
      <c r="B8" s="9"/>
      <c r="C8" s="9"/>
      <c r="H8" s="11" t="s">
        <v>179</v>
      </c>
      <c r="I8" s="21" t="s">
        <v>51</v>
      </c>
      <c r="J8" s="16" t="s">
        <v>52</v>
      </c>
      <c r="K8" s="20" t="str">
        <f t="shared" si="0"/>
        <v>01/4a.06 Ayudas para el fomento del autoempleo. Inicio de actividad</v>
      </c>
      <c r="L8" s="150" t="str">
        <f t="shared" si="1"/>
        <v>4.a) Mejorar el acceso al empleo de las personas demandantes de empleo</v>
      </c>
    </row>
    <row r="9" spans="1:19" ht="10.35" customHeight="1" x14ac:dyDescent="0.3">
      <c r="A9" s="7"/>
      <c r="H9" s="11" t="s">
        <v>179</v>
      </c>
      <c r="I9" s="21" t="s">
        <v>53</v>
      </c>
      <c r="J9" s="16" t="s">
        <v>112</v>
      </c>
      <c r="K9" s="20" t="str">
        <f t="shared" si="0"/>
        <v>01/4a.07 Asesoramiento promoción del emprendimiento y creación de empresas</v>
      </c>
      <c r="L9" s="150" t="str">
        <f t="shared" si="1"/>
        <v>4.a) Mejorar el acceso al empleo de las personas demandantes de empleo</v>
      </c>
    </row>
    <row r="10" spans="1:19" ht="10.35" customHeight="1" x14ac:dyDescent="0.3">
      <c r="H10" s="11" t="s">
        <v>179</v>
      </c>
      <c r="I10" s="21" t="s">
        <v>54</v>
      </c>
      <c r="J10" s="16" t="s">
        <v>55</v>
      </c>
      <c r="K10" s="20" t="str">
        <f t="shared" si="0"/>
        <v>01/4a.08 Programa de Fomento de Entidades de Economía Social</v>
      </c>
      <c r="L10" s="150" t="str">
        <f t="shared" si="1"/>
        <v>4.a) Mejorar el acceso al empleo de las personas demandantes de empleo</v>
      </c>
    </row>
    <row r="11" spans="1:19" ht="10.35" customHeight="1" x14ac:dyDescent="0.3">
      <c r="B11" s="4" t="s">
        <v>159</v>
      </c>
      <c r="E11" s="4" t="s">
        <v>157</v>
      </c>
      <c r="F11" s="4"/>
      <c r="G11" s="4"/>
      <c r="H11" s="11" t="s">
        <v>173</v>
      </c>
      <c r="I11" s="21" t="s">
        <v>65</v>
      </c>
      <c r="J11" s="16" t="s">
        <v>66</v>
      </c>
      <c r="K11" s="20" t="str">
        <f t="shared" si="0"/>
        <v>02/4h.03 Servicios de Capacitación para personas con discapacidad</v>
      </c>
      <c r="L11" s="150" t="str">
        <f t="shared" si="1"/>
        <v>4.h) Inclusión activa para los grupos desfavorecidos</v>
      </c>
    </row>
    <row r="12" spans="1:19" ht="10.35" customHeight="1" x14ac:dyDescent="0.3">
      <c r="A12" s="11" t="s">
        <v>4</v>
      </c>
      <c r="B12" s="12" t="s">
        <v>16</v>
      </c>
      <c r="C12" s="11" t="s">
        <v>172</v>
      </c>
      <c r="D12" s="23" t="s">
        <v>189</v>
      </c>
      <c r="E12" s="18" t="s">
        <v>35</v>
      </c>
      <c r="F12" s="20" t="s">
        <v>167</v>
      </c>
      <c r="G12" s="13"/>
      <c r="H12" s="11" t="s">
        <v>180</v>
      </c>
      <c r="I12" s="21" t="s">
        <v>67</v>
      </c>
      <c r="J12" s="16" t="s">
        <v>68</v>
      </c>
      <c r="K12" s="20" t="str">
        <f t="shared" si="0"/>
        <v>02/4h.04 Formación en alternancia con el empleo (CREA)</v>
      </c>
      <c r="L12" s="150" t="str">
        <f t="shared" si="1"/>
        <v>4.h) Inclusión activa para los grupos desfavorecidos</v>
      </c>
    </row>
    <row r="13" spans="1:19" ht="10.35" customHeight="1" x14ac:dyDescent="0.3">
      <c r="A13" s="11" t="s">
        <v>4</v>
      </c>
      <c r="B13" s="12" t="s">
        <v>17</v>
      </c>
      <c r="C13" s="11" t="s">
        <v>173</v>
      </c>
      <c r="D13" s="23" t="s">
        <v>190</v>
      </c>
      <c r="E13" s="18" t="s">
        <v>36</v>
      </c>
      <c r="F13" s="20" t="s">
        <v>164</v>
      </c>
      <c r="G13" s="13"/>
      <c r="H13" s="11" t="s">
        <v>180</v>
      </c>
      <c r="I13" s="21" t="s">
        <v>88</v>
      </c>
      <c r="J13" s="16" t="s">
        <v>89</v>
      </c>
      <c r="K13" s="20" t="str">
        <f t="shared" si="0"/>
        <v>05/4a.03 Contratación de personas jóvenes cualificadas inscritas en el SNGJ</v>
      </c>
      <c r="L13" s="150" t="str">
        <f t="shared" si="1"/>
        <v>4.a) Mejorar el acceso al empleo de las personas demandantes de empleo</v>
      </c>
    </row>
    <row r="14" spans="1:19" ht="10.35" customHeight="1" x14ac:dyDescent="0.3">
      <c r="A14" s="11" t="s">
        <v>4</v>
      </c>
      <c r="B14" s="12" t="s">
        <v>18</v>
      </c>
      <c r="C14" s="11" t="s">
        <v>174</v>
      </c>
      <c r="D14" s="23" t="s">
        <v>193</v>
      </c>
      <c r="E14" s="18" t="s">
        <v>37</v>
      </c>
      <c r="F14" s="20" t="s">
        <v>168</v>
      </c>
      <c r="G14" s="13"/>
      <c r="H14" s="11" t="s">
        <v>180</v>
      </c>
      <c r="I14" s="21" t="s">
        <v>90</v>
      </c>
      <c r="J14" s="16" t="s">
        <v>91</v>
      </c>
      <c r="K14" s="20" t="str">
        <f t="shared" si="0"/>
        <v>05/4a.04 Formación en alternancia con el empleo (Escuelas Profesionales)</v>
      </c>
      <c r="L14" s="150" t="str">
        <f t="shared" si="1"/>
        <v>4.a) Mejorar el acceso al empleo de las personas demandantes de empleo</v>
      </c>
    </row>
    <row r="15" spans="1:19" ht="10.35" customHeight="1" x14ac:dyDescent="0.3">
      <c r="A15" s="11" t="s">
        <v>6</v>
      </c>
      <c r="B15" s="15" t="s">
        <v>19</v>
      </c>
      <c r="C15" s="11" t="s">
        <v>175</v>
      </c>
      <c r="D15" s="23" t="s">
        <v>191</v>
      </c>
      <c r="E15" s="18" t="s">
        <v>38</v>
      </c>
      <c r="F15" s="20" t="s">
        <v>165</v>
      </c>
      <c r="G15" s="14"/>
      <c r="H15" s="11" t="s">
        <v>176</v>
      </c>
      <c r="I15" s="21" t="s">
        <v>80</v>
      </c>
      <c r="J15" s="16" t="s">
        <v>81</v>
      </c>
      <c r="K15" s="20" t="str">
        <f t="shared" si="0"/>
        <v>03/4f.04 Programas de prevención del abandono escolar temprano</v>
      </c>
      <c r="L15" s="150" t="str">
        <f t="shared" si="1"/>
        <v>4.f) Promover la igualdad de acceso a una educación y una formación de calidad e inclusivas</v>
      </c>
    </row>
    <row r="16" spans="1:19" ht="10.35" customHeight="1" x14ac:dyDescent="0.3">
      <c r="A16" s="11" t="s">
        <v>6</v>
      </c>
      <c r="B16" s="15" t="s">
        <v>20</v>
      </c>
      <c r="C16" s="11" t="s">
        <v>176</v>
      </c>
      <c r="D16" s="23" t="s">
        <v>194</v>
      </c>
      <c r="E16" s="18" t="s">
        <v>39</v>
      </c>
      <c r="F16" s="20" t="s">
        <v>166</v>
      </c>
      <c r="H16" s="11" t="s">
        <v>176</v>
      </c>
      <c r="I16" s="21" t="s">
        <v>94</v>
      </c>
      <c r="J16" s="16" t="s">
        <v>140</v>
      </c>
      <c r="K16" s="20" t="str">
        <f t="shared" si="0"/>
        <v>05/4f.01 Programas de Segunda Oportunidad: oferta formativa Garantía Juvenil</v>
      </c>
      <c r="L16" s="150" t="str">
        <f t="shared" si="1"/>
        <v>4.f) Promover la igualdad de acceso a una educación y una formación de calidad e inclusivas</v>
      </c>
    </row>
    <row r="17" spans="1:12" ht="10.35" customHeight="1" x14ac:dyDescent="0.3">
      <c r="A17" s="11" t="s">
        <v>6</v>
      </c>
      <c r="B17" s="15" t="s">
        <v>21</v>
      </c>
      <c r="C17" s="11" t="s">
        <v>177</v>
      </c>
      <c r="D17" s="23" t="s">
        <v>192</v>
      </c>
      <c r="E17" s="18" t="s">
        <v>40</v>
      </c>
      <c r="F17" s="20" t="s">
        <v>169</v>
      </c>
      <c r="G17" s="4"/>
      <c r="H17" s="11" t="s">
        <v>176</v>
      </c>
      <c r="I17" s="21" t="s">
        <v>95</v>
      </c>
      <c r="J17" s="16" t="s">
        <v>141</v>
      </c>
      <c r="K17" s="20" t="str">
        <f t="shared" si="0"/>
        <v>05/4f.02 Programas Segunda Oportunidad: ayudas económicas alumnado</v>
      </c>
      <c r="L17" s="150" t="str">
        <f t="shared" si="1"/>
        <v>4.f) Promover la igualdad de acceso a una educación y una formación de calidad e inclusivas</v>
      </c>
    </row>
    <row r="18" spans="1:12" ht="10.35" customHeight="1" x14ac:dyDescent="0.3">
      <c r="A18" s="11" t="s">
        <v>6</v>
      </c>
      <c r="B18" s="15" t="s">
        <v>22</v>
      </c>
      <c r="C18" s="11" t="s">
        <v>178</v>
      </c>
      <c r="D18" s="23" t="s">
        <v>195</v>
      </c>
      <c r="E18" s="18" t="s">
        <v>41</v>
      </c>
      <c r="F18" s="20" t="s">
        <v>170</v>
      </c>
      <c r="G18" s="5"/>
      <c r="H18" s="11" t="s">
        <v>176</v>
      </c>
      <c r="I18" s="21" t="s">
        <v>100</v>
      </c>
      <c r="J18" s="16" t="s">
        <v>143</v>
      </c>
      <c r="K18" s="20" t="str">
        <f t="shared" si="0"/>
        <v>07/4f.02 Refuerzo para alumnado con necesidades específicas de apoyo educativo</v>
      </c>
      <c r="L18" s="150" t="str">
        <f t="shared" si="1"/>
        <v>4.f) Promover la igualdad de acceso a una educación y una formación de calidad e inclusivas</v>
      </c>
    </row>
    <row r="19" spans="1:12" ht="10.35" customHeight="1" x14ac:dyDescent="0.3">
      <c r="A19" s="11" t="s">
        <v>6</v>
      </c>
      <c r="B19" s="12" t="s">
        <v>23</v>
      </c>
      <c r="C19" s="11" t="s">
        <v>185</v>
      </c>
      <c r="D19" s="23" t="s">
        <v>171</v>
      </c>
      <c r="E19" s="8" t="s">
        <v>163</v>
      </c>
      <c r="F19" s="20" t="s">
        <v>163</v>
      </c>
      <c r="G19" s="13"/>
      <c r="H19" s="11" t="s">
        <v>174</v>
      </c>
      <c r="I19" s="21" t="s">
        <v>82</v>
      </c>
      <c r="J19" s="16" t="s">
        <v>83</v>
      </c>
      <c r="K19" s="20" t="str">
        <f t="shared" si="0"/>
        <v>03/4g.01 CapacitaTIC+55 - Programa de capacitación digital</v>
      </c>
      <c r="L19" s="150" t="str">
        <f t="shared" si="1"/>
        <v xml:space="preserve">4.g) Aprendizaje permanente para todos, de mejora y reciclaje flexibles de las capacidades </v>
      </c>
    </row>
    <row r="20" spans="1:12" ht="10.35" customHeight="1" x14ac:dyDescent="0.3">
      <c r="A20" s="11" t="s">
        <v>8</v>
      </c>
      <c r="B20" s="12" t="s">
        <v>24</v>
      </c>
      <c r="C20" s="11" t="s">
        <v>179</v>
      </c>
      <c r="G20" s="13"/>
      <c r="H20" s="11" t="s">
        <v>181</v>
      </c>
      <c r="I20" s="21" t="s">
        <v>43</v>
      </c>
      <c r="J20" s="16" t="s">
        <v>121</v>
      </c>
      <c r="K20" s="20" t="str">
        <f t="shared" si="0"/>
        <v>01/4a.01 Fomento del empleo estable y de calidad. Contratación indefinida</v>
      </c>
      <c r="L20" s="150" t="str">
        <f t="shared" si="1"/>
        <v>4.a) Mejorar el acceso al empleo de las personas demandantes de empleo</v>
      </c>
    </row>
    <row r="21" spans="1:12" ht="10.35" customHeight="1" x14ac:dyDescent="0.3">
      <c r="A21" s="11" t="s">
        <v>8</v>
      </c>
      <c r="B21" s="12" t="s">
        <v>25</v>
      </c>
      <c r="C21" s="11" t="s">
        <v>180</v>
      </c>
      <c r="E21"/>
      <c r="F21"/>
      <c r="G21" s="13"/>
      <c r="H21" s="11" t="s">
        <v>181</v>
      </c>
      <c r="I21" s="21" t="s">
        <v>57</v>
      </c>
      <c r="J21" s="16" t="s">
        <v>58</v>
      </c>
      <c r="K21" s="20" t="str">
        <f t="shared" si="0"/>
        <v>01/4c.02 Incentivos para fomentar la conciliación de la vida familiar y laboral</v>
      </c>
      <c r="L21" s="150" t="str">
        <f t="shared" si="1"/>
        <v>4.c) Participación de género en el mercado de trabajo y equilibrio entre la vida laboral y la familiar</v>
      </c>
    </row>
    <row r="22" spans="1:12" ht="10.35" customHeight="1" x14ac:dyDescent="0.3">
      <c r="A22" s="11" t="s">
        <v>8</v>
      </c>
      <c r="B22" s="12" t="s">
        <v>26</v>
      </c>
      <c r="C22" s="11" t="s">
        <v>181</v>
      </c>
      <c r="E22"/>
      <c r="F22"/>
      <c r="G22" s="13"/>
      <c r="H22" s="11" t="s">
        <v>181</v>
      </c>
      <c r="I22" s="21" t="s">
        <v>69</v>
      </c>
      <c r="J22" s="16" t="s">
        <v>123</v>
      </c>
      <c r="K22" s="20" t="str">
        <f t="shared" si="0"/>
        <v>02/4h.05 Planes Sociales de Empleo para personas en situación de exclusión</v>
      </c>
      <c r="L22" s="150" t="str">
        <f t="shared" si="1"/>
        <v>4.h) Inclusión activa para los grupos desfavorecidos</v>
      </c>
    </row>
    <row r="23" spans="1:12" ht="10.35" customHeight="1" x14ac:dyDescent="0.3">
      <c r="A23" s="11" t="s">
        <v>8</v>
      </c>
      <c r="B23" s="12" t="s">
        <v>27</v>
      </c>
      <c r="C23" s="11" t="s">
        <v>182</v>
      </c>
      <c r="E23"/>
      <c r="F23"/>
      <c r="G23" s="13"/>
      <c r="H23" s="11" t="s">
        <v>181</v>
      </c>
      <c r="I23" s="21" t="s">
        <v>70</v>
      </c>
      <c r="J23" s="16" t="s">
        <v>124</v>
      </c>
      <c r="K23" s="20" t="str">
        <f t="shared" si="0"/>
        <v>02/4h.06 Programa Cheque Transición: Incentivos a la contratación indefinida</v>
      </c>
      <c r="L23" s="150" t="str">
        <f t="shared" si="1"/>
        <v>4.h) Inclusión activa para los grupos desfavorecidos</v>
      </c>
    </row>
    <row r="24" spans="1:12" ht="10.35" customHeight="1" x14ac:dyDescent="0.3">
      <c r="A24" s="11" t="s">
        <v>10</v>
      </c>
      <c r="B24" s="12" t="s">
        <v>28</v>
      </c>
      <c r="C24" s="11" t="s">
        <v>183</v>
      </c>
      <c r="E24"/>
      <c r="F24"/>
      <c r="G24" s="13"/>
      <c r="H24" s="11" t="s">
        <v>181</v>
      </c>
      <c r="I24" s="21" t="s">
        <v>86</v>
      </c>
      <c r="J24" s="16" t="s">
        <v>125</v>
      </c>
      <c r="K24" s="20" t="str">
        <f t="shared" si="0"/>
        <v>05/4a.01 DECR. JOVEN. Contrato obtención práctica profesional y contrato relevo</v>
      </c>
      <c r="L24" s="150" t="str">
        <f t="shared" si="1"/>
        <v>4.a) Mejorar el acceso al empleo de las personas demandantes de empleo</v>
      </c>
    </row>
    <row r="25" spans="1:12" ht="10.35" customHeight="1" x14ac:dyDescent="0.3">
      <c r="A25" s="11" t="s">
        <v>12</v>
      </c>
      <c r="B25" s="12" t="s">
        <v>29</v>
      </c>
      <c r="C25" s="11" t="s">
        <v>184</v>
      </c>
      <c r="E25"/>
      <c r="F25"/>
      <c r="G25" s="13"/>
      <c r="H25" s="11" t="s">
        <v>181</v>
      </c>
      <c r="I25" s="21" t="s">
        <v>87</v>
      </c>
      <c r="J25" s="16" t="s">
        <v>117</v>
      </c>
      <c r="K25" s="20" t="str">
        <f t="shared" si="0"/>
        <v xml:space="preserve">05/4a.02 DECR. JOVEN. Contrato de formación en alternancia (FORDUAL) </v>
      </c>
      <c r="L25" s="150" t="str">
        <f t="shared" si="1"/>
        <v>4.a) Mejorar el acceso al empleo de las personas demandantes de empleo</v>
      </c>
    </row>
    <row r="26" spans="1:12" ht="10.35" customHeight="1" x14ac:dyDescent="0.3">
      <c r="A26" s="10" t="s">
        <v>14</v>
      </c>
      <c r="B26" s="8" t="s">
        <v>15</v>
      </c>
      <c r="E26"/>
      <c r="F26"/>
      <c r="G26" s="13"/>
      <c r="H26" s="11" t="s">
        <v>177</v>
      </c>
      <c r="I26" s="21" t="s">
        <v>44</v>
      </c>
      <c r="J26" s="16" t="s">
        <v>45</v>
      </c>
      <c r="K26" s="20" t="str">
        <f t="shared" si="0"/>
        <v>01/4a.02 Contratación de Personal Investigador Postdoctoral</v>
      </c>
      <c r="L26" s="150" t="str">
        <f t="shared" si="1"/>
        <v>4.a) Mejorar el acceso al empleo de las personas demandantes de empleo</v>
      </c>
    </row>
    <row r="27" spans="1:12" ht="10.35" customHeight="1" x14ac:dyDescent="0.3">
      <c r="E27"/>
      <c r="F27"/>
      <c r="G27" s="13"/>
      <c r="H27" s="11" t="s">
        <v>177</v>
      </c>
      <c r="I27" s="21" t="s">
        <v>46</v>
      </c>
      <c r="J27" s="16" t="s">
        <v>146</v>
      </c>
      <c r="K27" s="20" t="str">
        <f t="shared" si="0"/>
        <v>01/4a.03 Convenio INCRECYT para la contratación de personal investigador</v>
      </c>
      <c r="L27" s="150" t="str">
        <f t="shared" si="1"/>
        <v>4.a) Mejorar el acceso al empleo de las personas demandantes de empleo</v>
      </c>
    </row>
    <row r="28" spans="1:12" ht="10.35" customHeight="1" x14ac:dyDescent="0.3">
      <c r="E28"/>
      <c r="F28"/>
      <c r="G28" s="13"/>
      <c r="H28" s="11" t="s">
        <v>177</v>
      </c>
      <c r="I28" s="21" t="s">
        <v>76</v>
      </c>
      <c r="J28" s="16" t="s">
        <v>148</v>
      </c>
      <c r="K28" s="20" t="str">
        <f t="shared" si="0"/>
        <v>03/4f.01 Contratos predoctorales, incluidos doctorados industriales</v>
      </c>
      <c r="L28" s="150" t="str">
        <f t="shared" si="1"/>
        <v>4.f) Promover la igualdad de acceso a una educación y una formación de calidad e inclusivas</v>
      </c>
    </row>
    <row r="29" spans="1:12" ht="10.35" customHeight="1" x14ac:dyDescent="0.3">
      <c r="E29"/>
      <c r="F29"/>
      <c r="G29" s="13"/>
      <c r="H29" s="11" t="s">
        <v>183</v>
      </c>
      <c r="I29" s="21" t="s">
        <v>56</v>
      </c>
      <c r="J29" s="16" t="s">
        <v>154</v>
      </c>
      <c r="K29" s="20" t="str">
        <f t="shared" si="0"/>
        <v>01/4c.01 Servicio de información, asesoramiento y orientación laboral a mujeres</v>
      </c>
      <c r="L29" s="150" t="str">
        <f t="shared" si="1"/>
        <v>4.c) Participación de género en el mercado de trabajo y equilibrio entre la vida laboral y la familiar</v>
      </c>
    </row>
    <row r="30" spans="1:12" ht="10.35" customHeight="1" x14ac:dyDescent="0.3">
      <c r="E30"/>
      <c r="F30"/>
      <c r="G30" s="13"/>
      <c r="H30" s="11" t="s">
        <v>185</v>
      </c>
      <c r="I30" s="21" t="s">
        <v>92</v>
      </c>
      <c r="J30" s="16" t="s">
        <v>93</v>
      </c>
      <c r="K30" s="20" t="str">
        <f t="shared" si="0"/>
        <v>05/4a.05 Itinerarios de inclusión para jóvenes - Convocatoria de proyectos</v>
      </c>
      <c r="L30" s="150" t="str">
        <f t="shared" si="1"/>
        <v>4.a) Mejorar el acceso al empleo de las personas demandantes de empleo</v>
      </c>
    </row>
    <row r="31" spans="1:12" ht="10.35" customHeight="1" x14ac:dyDescent="0.3">
      <c r="E31"/>
      <c r="F31"/>
      <c r="G31" s="13"/>
      <c r="H31" s="11" t="s">
        <v>185</v>
      </c>
      <c r="I31" s="21" t="s">
        <v>98</v>
      </c>
      <c r="J31" s="16" t="s">
        <v>99</v>
      </c>
      <c r="K31" s="20" t="str">
        <f t="shared" si="0"/>
        <v>07/4f.01 Impulso de la escolarización de 0-3 años</v>
      </c>
      <c r="L31" s="150" t="str">
        <f t="shared" si="1"/>
        <v>4.f) Promover la igualdad de acceso a una educación y una formación de calidad e inclusivas</v>
      </c>
    </row>
    <row r="32" spans="1:12" ht="10.35" customHeight="1" x14ac:dyDescent="0.3">
      <c r="E32"/>
      <c r="F32"/>
      <c r="G32" s="13"/>
      <c r="H32" s="11" t="s">
        <v>185</v>
      </c>
      <c r="I32" s="21" t="s">
        <v>101</v>
      </c>
      <c r="J32" s="16" t="s">
        <v>102</v>
      </c>
      <c r="K32" s="20" t="str">
        <f t="shared" si="0"/>
        <v>07/4f.03 Transporte en enseñanzas secundarias no obligatorias</v>
      </c>
      <c r="L32" s="150" t="str">
        <f t="shared" si="1"/>
        <v>4.f) Promover la igualdad de acceso a una educación y una formación de calidad e inclusivas</v>
      </c>
    </row>
    <row r="33" spans="5:12" ht="10.35" customHeight="1" x14ac:dyDescent="0.3">
      <c r="E33"/>
      <c r="F33"/>
      <c r="G33" s="13"/>
      <c r="H33" s="11" t="s">
        <v>182</v>
      </c>
      <c r="I33" s="21" t="s">
        <v>59</v>
      </c>
      <c r="J33" s="16" t="s">
        <v>60</v>
      </c>
      <c r="K33" s="20" t="str">
        <f t="shared" si="0"/>
        <v>01/4at.1 Asistencia Técnica - 1 Empleo</v>
      </c>
      <c r="L33" s="150" t="str">
        <f t="shared" si="1"/>
        <v xml:space="preserve">4.at Asistencia Técnica </v>
      </c>
    </row>
    <row r="34" spans="5:12" ht="10.35" customHeight="1" x14ac:dyDescent="0.3">
      <c r="E34"/>
      <c r="F34"/>
      <c r="G34" s="13"/>
      <c r="H34" s="11" t="s">
        <v>182</v>
      </c>
      <c r="I34" s="21" t="s">
        <v>74</v>
      </c>
      <c r="J34" s="16" t="s">
        <v>75</v>
      </c>
      <c r="K34" s="20" t="str">
        <f t="shared" si="0"/>
        <v>02/4at.1 Asistencia Técnica - 2 Inclusión Social</v>
      </c>
      <c r="L34" s="150" t="str">
        <f t="shared" si="1"/>
        <v xml:space="preserve">4.at Asistencia Técnica </v>
      </c>
    </row>
    <row r="35" spans="5:12" ht="10.35" customHeight="1" x14ac:dyDescent="0.3">
      <c r="E35"/>
      <c r="F35"/>
      <c r="G35" s="13"/>
      <c r="H35" s="11" t="s">
        <v>182</v>
      </c>
      <c r="I35" s="21" t="s">
        <v>84</v>
      </c>
      <c r="J35" s="16" t="s">
        <v>85</v>
      </c>
      <c r="K35" s="20" t="str">
        <f t="shared" si="0"/>
        <v>03/4at.1 Asistencia Técnica - 3 Educación y Formación</v>
      </c>
      <c r="L35" s="150" t="str">
        <f t="shared" si="1"/>
        <v xml:space="preserve">4.at Asistencia Técnica </v>
      </c>
    </row>
    <row r="36" spans="5:12" ht="10.35" customHeight="1" x14ac:dyDescent="0.3">
      <c r="E36"/>
      <c r="F36"/>
      <c r="G36" s="13"/>
      <c r="H36" s="11" t="s">
        <v>182</v>
      </c>
      <c r="I36" s="21" t="s">
        <v>96</v>
      </c>
      <c r="J36" s="16" t="s">
        <v>97</v>
      </c>
      <c r="K36" s="20" t="str">
        <f t="shared" si="0"/>
        <v>05/4at.1 Asistencia Técnica - 5 Empleo Juvenil</v>
      </c>
      <c r="L36" s="150" t="str">
        <f t="shared" si="1"/>
        <v xml:space="preserve">4.at Asistencia Técnica </v>
      </c>
    </row>
    <row r="37" spans="5:12" ht="10.35" customHeight="1" x14ac:dyDescent="0.3">
      <c r="E37"/>
      <c r="F37"/>
      <c r="G37" s="13"/>
      <c r="H37" s="11" t="s">
        <v>182</v>
      </c>
      <c r="I37" s="21" t="s">
        <v>104</v>
      </c>
      <c r="J37" s="16" t="s">
        <v>105</v>
      </c>
      <c r="K37" s="20" t="str">
        <f t="shared" si="0"/>
        <v>07/4at.1 Asistencia Técnica - 7 Garantía Infantil</v>
      </c>
      <c r="L37" s="150" t="str">
        <f t="shared" si="1"/>
        <v xml:space="preserve">4.at Asistencia Técnica </v>
      </c>
    </row>
    <row r="38" spans="5:12" ht="10.35" customHeight="1" x14ac:dyDescent="0.3">
      <c r="E38"/>
      <c r="F38"/>
      <c r="G38" s="13"/>
      <c r="H38" s="11" t="s">
        <v>184</v>
      </c>
      <c r="I38" s="21" t="s">
        <v>47</v>
      </c>
      <c r="J38" s="16" t="s">
        <v>48</v>
      </c>
      <c r="K38" s="20" t="str">
        <f t="shared" si="0"/>
        <v>01/4a.04 Contratación de Personal Investigador Postdoctoral - UCLM</v>
      </c>
      <c r="L38" s="150" t="str">
        <f t="shared" si="1"/>
        <v>4.a) Mejorar el acceso al empleo de las personas demandantes de empleo</v>
      </c>
    </row>
    <row r="39" spans="5:12" ht="10.35" customHeight="1" x14ac:dyDescent="0.3">
      <c r="E39"/>
      <c r="F39"/>
      <c r="G39" s="13"/>
      <c r="H39" s="11" t="s">
        <v>184</v>
      </c>
      <c r="I39" s="21" t="s">
        <v>49</v>
      </c>
      <c r="J39" s="16" t="s">
        <v>50</v>
      </c>
      <c r="K39" s="20" t="str">
        <f t="shared" si="0"/>
        <v>01/4a.05 Contratación de Personal Tecnólogo - UCLM</v>
      </c>
      <c r="L39" s="150" t="str">
        <f t="shared" si="1"/>
        <v>4.a) Mejorar el acceso al empleo de las personas demandantes de empleo</v>
      </c>
    </row>
    <row r="40" spans="5:12" ht="10.35" customHeight="1" x14ac:dyDescent="0.3">
      <c r="E40"/>
      <c r="F40"/>
      <c r="G40" s="13"/>
      <c r="H40" s="11" t="s">
        <v>184</v>
      </c>
      <c r="I40" s="21" t="s">
        <v>77</v>
      </c>
      <c r="J40" s="16" t="s">
        <v>155</v>
      </c>
      <c r="K40" s="20" t="str">
        <f t="shared" si="0"/>
        <v>03/4f.02 Contratos predoctorales, incluidos doctorados industriales - UCLM</v>
      </c>
      <c r="L40" s="150" t="str">
        <f t="shared" si="1"/>
        <v>4.f) Promover la igualdad de acceso a una educación y una formación de calidad e inclusivas</v>
      </c>
    </row>
    <row r="41" spans="5:12" ht="10.35" customHeight="1" x14ac:dyDescent="0.3">
      <c r="E41"/>
      <c r="F41"/>
      <c r="G41" s="13"/>
      <c r="H41" s="11" t="s">
        <v>184</v>
      </c>
      <c r="I41" s="21" t="s">
        <v>78</v>
      </c>
      <c r="J41" s="16" t="s">
        <v>156</v>
      </c>
      <c r="K41" s="20" t="str">
        <f t="shared" si="0"/>
        <v>03/4f.03 Becas para alumnado universitario en situación económica vulnerable</v>
      </c>
      <c r="L41" s="150" t="str">
        <f t="shared" si="1"/>
        <v>4.f) Promover la igualdad de acceso a una educación y una formación de calidad e inclusivas</v>
      </c>
    </row>
    <row r="42" spans="5:12" ht="10.35" customHeight="1" x14ac:dyDescent="0.3">
      <c r="E42"/>
      <c r="F42"/>
      <c r="G42" s="13"/>
      <c r="H42" s="13"/>
    </row>
    <row r="43" spans="5:12" ht="10.35" customHeight="1" x14ac:dyDescent="0.3">
      <c r="E43"/>
      <c r="F43"/>
      <c r="G43" s="13"/>
      <c r="H43" s="13"/>
    </row>
    <row r="44" spans="5:12" ht="10.35" customHeight="1" x14ac:dyDescent="0.3">
      <c r="E44"/>
      <c r="F44"/>
      <c r="G44" s="13"/>
      <c r="H44" s="13"/>
    </row>
    <row r="45" spans="5:12" ht="10.35" customHeight="1" x14ac:dyDescent="0.3">
      <c r="E45"/>
      <c r="F45"/>
      <c r="G45" s="13"/>
      <c r="H45" s="13"/>
    </row>
    <row r="46" spans="5:12" ht="10.35" customHeight="1" x14ac:dyDescent="0.3">
      <c r="E46"/>
      <c r="F46"/>
      <c r="G46" s="13"/>
      <c r="H46" s="13"/>
      <c r="I46" s="7"/>
      <c r="J46" s="7"/>
    </row>
    <row r="47" spans="5:12" ht="10.35" customHeight="1" x14ac:dyDescent="0.3">
      <c r="E47"/>
      <c r="F47"/>
      <c r="G47" s="13"/>
      <c r="H47" s="13"/>
      <c r="I47" s="7"/>
      <c r="J47" s="7"/>
    </row>
    <row r="48" spans="5:12" ht="10.35" customHeight="1" x14ac:dyDescent="0.3">
      <c r="E48"/>
      <c r="F48"/>
      <c r="G48" s="13"/>
      <c r="H48" s="13"/>
      <c r="I48" s="7"/>
      <c r="J48" s="7"/>
    </row>
    <row r="49" spans="5:10" ht="10.35" customHeight="1" x14ac:dyDescent="0.3">
      <c r="E49"/>
      <c r="F49"/>
      <c r="G49" s="13"/>
      <c r="H49" s="13"/>
      <c r="I49" s="7"/>
      <c r="J49" s="7"/>
    </row>
    <row r="50" spans="5:10" ht="10.35" customHeight="1" x14ac:dyDescent="0.3">
      <c r="E50"/>
      <c r="F50"/>
      <c r="G50" s="13"/>
      <c r="H50" s="13"/>
      <c r="I50" s="7"/>
      <c r="J50" s="7"/>
    </row>
    <row r="51" spans="5:10" ht="10.35" customHeight="1" x14ac:dyDescent="0.3">
      <c r="E51"/>
      <c r="F51"/>
      <c r="G51" s="13"/>
      <c r="H51" s="13"/>
      <c r="I51" s="7"/>
      <c r="J51" s="7"/>
    </row>
    <row r="52" spans="5:10" ht="10.35" customHeight="1" x14ac:dyDescent="0.3">
      <c r="E52"/>
      <c r="F52"/>
      <c r="G52" s="13"/>
      <c r="H52" s="13"/>
      <c r="I52" s="7"/>
      <c r="J52" s="7"/>
    </row>
    <row r="53" spans="5:10" ht="10.35" customHeight="1" x14ac:dyDescent="0.3">
      <c r="E53"/>
      <c r="F53"/>
      <c r="G53" s="13"/>
      <c r="H53" s="13"/>
      <c r="I53" s="7"/>
      <c r="J53" s="7"/>
    </row>
    <row r="54" spans="5:10" ht="10.35" customHeight="1" x14ac:dyDescent="0.3">
      <c r="E54"/>
      <c r="F54"/>
      <c r="G54" s="13"/>
      <c r="H54" s="13"/>
      <c r="I54" s="7"/>
      <c r="J54" s="7"/>
    </row>
    <row r="55" spans="5:10" ht="10.35" customHeight="1" x14ac:dyDescent="0.3">
      <c r="E55"/>
      <c r="F55"/>
      <c r="G55" s="13"/>
      <c r="H55" s="13"/>
      <c r="I55" s="7"/>
      <c r="J55" s="7"/>
    </row>
    <row r="56" spans="5:10" ht="10.35" customHeight="1" x14ac:dyDescent="0.3">
      <c r="E56"/>
      <c r="F56"/>
      <c r="G56" s="13"/>
      <c r="H56" s="13"/>
      <c r="I56" s="7"/>
      <c r="J56" s="7"/>
    </row>
    <row r="57" spans="5:10" ht="10.35" customHeight="1" x14ac:dyDescent="0.3">
      <c r="E57"/>
      <c r="F57"/>
      <c r="G57" s="13"/>
      <c r="H57" s="13"/>
      <c r="I57" s="7"/>
      <c r="J57" s="7"/>
    </row>
    <row r="58" spans="5:10" ht="10.35" customHeight="1" x14ac:dyDescent="0.3">
      <c r="E58"/>
      <c r="F58"/>
      <c r="G58" s="13"/>
      <c r="H58" s="13"/>
      <c r="I58" s="7"/>
      <c r="J58" s="7"/>
    </row>
    <row r="59" spans="5:10" ht="10.35" customHeight="1" x14ac:dyDescent="0.3">
      <c r="E59"/>
      <c r="F59"/>
      <c r="G59" s="13"/>
      <c r="H59" s="13"/>
      <c r="I59" s="7"/>
      <c r="J59" s="7"/>
    </row>
    <row r="60" spans="5:10" ht="10.35" customHeight="1" x14ac:dyDescent="0.3">
      <c r="E60"/>
      <c r="F60"/>
      <c r="G60" s="13"/>
      <c r="H60" s="13"/>
      <c r="I60" s="7"/>
      <c r="J60" s="7"/>
    </row>
    <row r="61" spans="5:10" ht="10.35" customHeight="1" x14ac:dyDescent="0.3">
      <c r="E61"/>
      <c r="F61"/>
      <c r="G61" s="13"/>
      <c r="H61" s="13"/>
      <c r="I61" s="7"/>
      <c r="J61" s="7"/>
    </row>
    <row r="62" spans="5:10" ht="10.35" customHeight="1" x14ac:dyDescent="0.3">
      <c r="E62"/>
      <c r="F62"/>
      <c r="I62" s="7"/>
      <c r="J62" s="7"/>
    </row>
    <row r="63" spans="5:10" ht="10.35" customHeight="1" x14ac:dyDescent="0.3">
      <c r="E63"/>
      <c r="F63"/>
      <c r="I63" s="7"/>
      <c r="J63" s="7"/>
    </row>
    <row r="64" spans="5:10" ht="10.35" customHeight="1" x14ac:dyDescent="0.3">
      <c r="E64"/>
      <c r="F64"/>
      <c r="I64" s="7"/>
      <c r="J64" s="7"/>
    </row>
    <row r="65" spans="5:10" ht="10.35" customHeight="1" x14ac:dyDescent="0.3">
      <c r="E65"/>
      <c r="F65"/>
      <c r="I65" s="7"/>
      <c r="J65" s="7"/>
    </row>
    <row r="66" spans="5:10" ht="10.35" customHeight="1" x14ac:dyDescent="0.3">
      <c r="E66"/>
      <c r="F66"/>
      <c r="I66" s="7"/>
      <c r="J66" s="7"/>
    </row>
    <row r="67" spans="5:10" ht="10.35" customHeight="1" x14ac:dyDescent="0.3">
      <c r="E67"/>
      <c r="F67"/>
      <c r="I67" s="7"/>
      <c r="J67" s="7"/>
    </row>
    <row r="68" spans="5:10" ht="10.35" customHeight="1" x14ac:dyDescent="0.3">
      <c r="E68"/>
      <c r="F68"/>
      <c r="I68" s="7"/>
      <c r="J68" s="7"/>
    </row>
    <row r="69" spans="5:10" ht="10.35" customHeight="1" x14ac:dyDescent="0.3">
      <c r="E69"/>
      <c r="F69"/>
      <c r="I69" s="7"/>
      <c r="J69" s="7"/>
    </row>
    <row r="70" spans="5:10" ht="10.35" customHeight="1" x14ac:dyDescent="0.3">
      <c r="E70"/>
      <c r="F70"/>
      <c r="I70" s="7"/>
      <c r="J70" s="7"/>
    </row>
    <row r="71" spans="5:10" ht="10.35" customHeight="1" x14ac:dyDescent="0.3">
      <c r="E71"/>
      <c r="F71"/>
      <c r="I71" s="7"/>
      <c r="J71" s="7"/>
    </row>
    <row r="72" spans="5:10" ht="10.35" customHeight="1" x14ac:dyDescent="0.3">
      <c r="E72"/>
      <c r="F72"/>
      <c r="I72" s="7"/>
      <c r="J72" s="7"/>
    </row>
    <row r="73" spans="5:10" ht="10.35" customHeight="1" x14ac:dyDescent="0.3">
      <c r="E73"/>
      <c r="F73"/>
      <c r="I73" s="7"/>
      <c r="J73" s="7"/>
    </row>
    <row r="74" spans="5:10" ht="10.35" customHeight="1" x14ac:dyDescent="0.3">
      <c r="E74"/>
      <c r="F74"/>
      <c r="I74" s="7"/>
      <c r="J74" s="7"/>
    </row>
    <row r="75" spans="5:10" ht="10.35" customHeight="1" x14ac:dyDescent="0.3">
      <c r="E75"/>
      <c r="F75"/>
      <c r="I75" s="7"/>
      <c r="J75" s="7"/>
    </row>
    <row r="76" spans="5:10" ht="10.35" customHeight="1" x14ac:dyDescent="0.3">
      <c r="E76"/>
      <c r="F76"/>
      <c r="I76" s="7"/>
      <c r="J76" s="7"/>
    </row>
    <row r="77" spans="5:10" ht="10.35" customHeight="1" x14ac:dyDescent="0.3">
      <c r="E77"/>
      <c r="F77"/>
      <c r="I77" s="7"/>
      <c r="J77" s="7"/>
    </row>
    <row r="78" spans="5:10" ht="10.35" customHeight="1" x14ac:dyDescent="0.3">
      <c r="E78"/>
      <c r="F78"/>
      <c r="I78" s="7"/>
      <c r="J78" s="7"/>
    </row>
    <row r="79" spans="5:10" ht="10.35" customHeight="1" x14ac:dyDescent="0.3">
      <c r="E79"/>
      <c r="F79"/>
      <c r="I79" s="7"/>
      <c r="J79" s="7"/>
    </row>
    <row r="80" spans="5:10" ht="10.35" customHeight="1" x14ac:dyDescent="0.3">
      <c r="E80"/>
      <c r="F80"/>
    </row>
    <row r="81" spans="5:6" ht="10.35" customHeight="1" x14ac:dyDescent="0.3">
      <c r="E81"/>
      <c r="F81"/>
    </row>
    <row r="82" spans="5:6" ht="10.35" customHeight="1" x14ac:dyDescent="0.3">
      <c r="E82"/>
      <c r="F82"/>
    </row>
    <row r="83" spans="5:6" ht="10.35" customHeight="1" x14ac:dyDescent="0.3">
      <c r="E83"/>
      <c r="F83"/>
    </row>
    <row r="84" spans="5:6" ht="10.35" customHeight="1" x14ac:dyDescent="0.3">
      <c r="E84"/>
      <c r="F84"/>
    </row>
    <row r="85" spans="5:6" ht="10.35" customHeight="1" x14ac:dyDescent="0.3">
      <c r="E85"/>
      <c r="F85"/>
    </row>
    <row r="86" spans="5:6" ht="10.35" customHeight="1" x14ac:dyDescent="0.3">
      <c r="E86"/>
      <c r="F86"/>
    </row>
    <row r="87" spans="5:6" ht="10.35" customHeight="1" x14ac:dyDescent="0.3">
      <c r="E87"/>
      <c r="F87"/>
    </row>
    <row r="88" spans="5:6" ht="10.35" customHeight="1" x14ac:dyDescent="0.3">
      <c r="E88"/>
      <c r="F88"/>
    </row>
    <row r="89" spans="5:6" ht="10.35" customHeight="1" x14ac:dyDescent="0.3">
      <c r="E89"/>
      <c r="F89"/>
    </row>
    <row r="90" spans="5:6" ht="10.35" customHeight="1" x14ac:dyDescent="0.3">
      <c r="E90"/>
      <c r="F90"/>
    </row>
    <row r="91" spans="5:6" ht="10.35" customHeight="1" x14ac:dyDescent="0.3">
      <c r="E91"/>
      <c r="F91"/>
    </row>
    <row r="92" spans="5:6" ht="10.35" customHeight="1" x14ac:dyDescent="0.3">
      <c r="F92"/>
    </row>
    <row r="93" spans="5:6" ht="10.35" customHeight="1" x14ac:dyDescent="0.3">
      <c r="F93"/>
    </row>
    <row r="94" spans="5:6" ht="10.35" customHeight="1" x14ac:dyDescent="0.3">
      <c r="F94"/>
    </row>
    <row r="95" spans="5:6" ht="10.35" customHeight="1" x14ac:dyDescent="0.3"/>
    <row r="96" spans="5:6" ht="10.35" customHeight="1" x14ac:dyDescent="0.3"/>
    <row r="97" ht="10.35" customHeight="1" x14ac:dyDescent="0.3"/>
    <row r="98" ht="10.35" customHeight="1" x14ac:dyDescent="0.3"/>
    <row r="99" ht="10.35" customHeight="1" x14ac:dyDescent="0.3"/>
  </sheetData>
  <sortState xmlns:xlrd2="http://schemas.microsoft.com/office/spreadsheetml/2017/richdata2" ref="H3:L41">
    <sortCondition ref="H3:H41"/>
    <sortCondition ref="I3:I41"/>
  </sortState>
  <phoneticPr fontId="11" type="noConversion"/>
  <conditionalFormatting sqref="I4:J41 I2:J2">
    <cfRule type="cellIs" dxfId="59" priority="3" operator="equal">
      <formula>0</formula>
    </cfRule>
  </conditionalFormatting>
  <conditionalFormatting sqref="I37:J37">
    <cfRule type="cellIs" dxfId="58"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B5B79-D2BF-4AD6-8C27-030E4E68BF24}">
  <sheetPr>
    <tabColor theme="5" tint="-0.249977111117893"/>
    <pageSetUpPr fitToPage="1"/>
  </sheetPr>
  <dimension ref="A1:Q16"/>
  <sheetViews>
    <sheetView showGridLines="0" workbookViewId="0">
      <selection activeCell="H6" sqref="H6"/>
    </sheetView>
  </sheetViews>
  <sheetFormatPr baseColWidth="10" defaultRowHeight="14.4" x14ac:dyDescent="0.3"/>
  <cols>
    <col min="1" max="1" width="1.21875" style="138" customWidth="1"/>
    <col min="2" max="2" width="26.44140625" style="140" customWidth="1"/>
    <col min="3" max="3" width="35" style="140" customWidth="1"/>
    <col min="4" max="4" width="3.33203125" style="141" bestFit="1" customWidth="1"/>
    <col min="5" max="5" width="15.33203125" style="144" bestFit="1" customWidth="1"/>
    <col min="6" max="6" width="3.33203125" style="141" bestFit="1" customWidth="1"/>
    <col min="7" max="7" width="15.5546875" style="144" customWidth="1"/>
    <col min="8" max="8" width="3.33203125" style="141" bestFit="1" customWidth="1"/>
    <col min="9" max="9" width="15.5546875" style="144" customWidth="1"/>
    <col min="10" max="10" width="3.33203125" style="141" bestFit="1" customWidth="1"/>
    <col min="11" max="11" width="15.5546875" style="144" customWidth="1"/>
    <col min="12" max="12" width="3.33203125" style="141" bestFit="1" customWidth="1"/>
    <col min="13" max="13" width="15.5546875" style="144" customWidth="1"/>
    <col min="14" max="14" width="3.33203125" style="141" bestFit="1" customWidth="1"/>
    <col min="15" max="15" width="15.5546875" style="144" customWidth="1"/>
    <col min="16" max="16" width="3.33203125" style="141" bestFit="1" customWidth="1"/>
    <col min="17" max="17" width="15.5546875" style="144" customWidth="1"/>
    <col min="18" max="18" width="1.21875" style="138" customWidth="1"/>
    <col min="19" max="16384" width="11.5546875" style="138"/>
  </cols>
  <sheetData>
    <row r="1" spans="1:17" s="135" customFormat="1" ht="18" x14ac:dyDescent="0.3">
      <c r="B1" s="148" t="s">
        <v>188</v>
      </c>
      <c r="C1" s="147"/>
      <c r="D1" s="136"/>
      <c r="E1" s="137"/>
      <c r="F1" s="136"/>
      <c r="G1" s="137"/>
      <c r="H1" s="136"/>
      <c r="I1" s="137"/>
      <c r="J1" s="136"/>
      <c r="K1" s="137"/>
      <c r="L1" s="136"/>
      <c r="M1" s="137"/>
      <c r="N1" s="136"/>
      <c r="O1" s="137"/>
      <c r="P1" s="136"/>
      <c r="Q1" s="137"/>
    </row>
    <row r="2" spans="1:17" x14ac:dyDescent="0.3">
      <c r="B2" s="139" t="s">
        <v>306</v>
      </c>
      <c r="E2" s="142"/>
      <c r="G2" s="142"/>
      <c r="I2" s="142"/>
      <c r="K2" s="142"/>
      <c r="M2" s="142"/>
      <c r="O2" s="142"/>
      <c r="Q2" s="142"/>
    </row>
    <row r="3" spans="1:17" ht="18" x14ac:dyDescent="0.3">
      <c r="A3" s="135"/>
      <c r="B3" s="143"/>
      <c r="C3" s="143"/>
      <c r="D3" s="226">
        <v>2023</v>
      </c>
      <c r="E3" s="225"/>
      <c r="F3" s="223">
        <v>2024</v>
      </c>
      <c r="G3" s="225"/>
      <c r="H3" s="223">
        <v>2025</v>
      </c>
      <c r="I3" s="225"/>
      <c r="J3" s="223">
        <v>2026</v>
      </c>
      <c r="K3" s="225"/>
      <c r="L3" s="223">
        <v>2027</v>
      </c>
      <c r="M3" s="225"/>
      <c r="N3" s="223">
        <v>2028</v>
      </c>
      <c r="O3" s="225"/>
      <c r="P3" s="223">
        <v>2029</v>
      </c>
      <c r="Q3" s="224"/>
    </row>
    <row r="4" spans="1:17" s="107" customFormat="1" ht="31.2" x14ac:dyDescent="0.3">
      <c r="A4" s="108"/>
      <c r="B4" s="113" t="s">
        <v>300</v>
      </c>
      <c r="C4" s="118" t="s">
        <v>110</v>
      </c>
      <c r="D4" s="122">
        <v>1</v>
      </c>
      <c r="E4" s="126"/>
      <c r="F4" s="114"/>
      <c r="G4" s="126"/>
      <c r="H4" s="114"/>
      <c r="I4" s="126"/>
      <c r="J4" s="114"/>
      <c r="K4" s="126"/>
      <c r="L4" s="114"/>
      <c r="M4" s="126"/>
      <c r="N4" s="114"/>
      <c r="O4" s="126"/>
      <c r="P4" s="114"/>
      <c r="Q4" s="130"/>
    </row>
    <row r="5" spans="1:17" s="107" customFormat="1" ht="31.2" x14ac:dyDescent="0.3">
      <c r="A5" s="108"/>
      <c r="B5" s="115" t="s">
        <v>300</v>
      </c>
      <c r="C5" s="119" t="s">
        <v>114</v>
      </c>
      <c r="D5" s="123">
        <v>1</v>
      </c>
      <c r="E5" s="127"/>
      <c r="F5" s="110"/>
      <c r="G5" s="127"/>
      <c r="H5" s="110"/>
      <c r="I5" s="127"/>
      <c r="J5" s="110"/>
      <c r="K5" s="127"/>
      <c r="L5" s="110"/>
      <c r="M5" s="127"/>
      <c r="N5" s="110"/>
      <c r="O5" s="127"/>
      <c r="P5" s="110"/>
      <c r="Q5" s="131"/>
    </row>
    <row r="6" spans="1:17" s="107" customFormat="1" ht="31.2" x14ac:dyDescent="0.3">
      <c r="A6" s="108"/>
      <c r="B6" s="115" t="s">
        <v>300</v>
      </c>
      <c r="C6" s="119" t="s">
        <v>119</v>
      </c>
      <c r="D6" s="123">
        <v>0</v>
      </c>
      <c r="E6" s="134" t="s">
        <v>309</v>
      </c>
      <c r="F6" s="110"/>
      <c r="G6" s="127"/>
      <c r="H6" s="110"/>
      <c r="I6" s="127"/>
      <c r="J6" s="110"/>
      <c r="K6" s="127"/>
      <c r="L6" s="110"/>
      <c r="M6" s="127"/>
      <c r="N6" s="110"/>
      <c r="O6" s="127"/>
      <c r="P6" s="110"/>
      <c r="Q6" s="131"/>
    </row>
    <row r="7" spans="1:17" s="107" customFormat="1" ht="31.2" x14ac:dyDescent="0.3">
      <c r="A7" s="108"/>
      <c r="B7" s="116" t="s">
        <v>300</v>
      </c>
      <c r="C7" s="120" t="s">
        <v>27</v>
      </c>
      <c r="D7" s="124" t="s">
        <v>310</v>
      </c>
      <c r="E7" s="128"/>
      <c r="F7" s="112" t="s">
        <v>310</v>
      </c>
      <c r="G7" s="128"/>
      <c r="H7" s="112" t="s">
        <v>310</v>
      </c>
      <c r="I7" s="128"/>
      <c r="J7" s="112" t="s">
        <v>310</v>
      </c>
      <c r="K7" s="128"/>
      <c r="L7" s="112" t="s">
        <v>310</v>
      </c>
      <c r="M7" s="128"/>
      <c r="N7" s="112" t="s">
        <v>310</v>
      </c>
      <c r="O7" s="128"/>
      <c r="P7" s="112" t="s">
        <v>310</v>
      </c>
      <c r="Q7" s="132"/>
    </row>
    <row r="8" spans="1:17" s="107" customFormat="1" ht="31.2" x14ac:dyDescent="0.3">
      <c r="A8" s="108"/>
      <c r="B8" s="117" t="s">
        <v>301</v>
      </c>
      <c r="C8" s="121" t="s">
        <v>137</v>
      </c>
      <c r="D8" s="125">
        <v>3</v>
      </c>
      <c r="E8" s="129" t="s">
        <v>307</v>
      </c>
      <c r="F8" s="109"/>
      <c r="G8" s="129"/>
      <c r="H8" s="109"/>
      <c r="I8" s="129"/>
      <c r="J8" s="109"/>
      <c r="K8" s="129"/>
      <c r="L8" s="109"/>
      <c r="M8" s="129"/>
      <c r="N8" s="109"/>
      <c r="O8" s="129"/>
      <c r="P8" s="109"/>
      <c r="Q8" s="133"/>
    </row>
    <row r="9" spans="1:17" s="107" customFormat="1" ht="31.2" x14ac:dyDescent="0.3">
      <c r="A9" s="108"/>
      <c r="B9" s="115" t="s">
        <v>301</v>
      </c>
      <c r="C9" s="119" t="s">
        <v>144</v>
      </c>
      <c r="D9" s="123">
        <v>0</v>
      </c>
      <c r="E9" s="134" t="s">
        <v>309</v>
      </c>
      <c r="F9" s="110">
        <v>4</v>
      </c>
      <c r="G9" s="127"/>
      <c r="H9" s="110"/>
      <c r="I9" s="127"/>
      <c r="J9" s="110"/>
      <c r="K9" s="127"/>
      <c r="L9" s="110"/>
      <c r="M9" s="127"/>
      <c r="N9" s="110"/>
      <c r="O9" s="127"/>
      <c r="P9" s="110"/>
      <c r="Q9" s="131"/>
    </row>
    <row r="10" spans="1:17" s="107" customFormat="1" ht="31.2" x14ac:dyDescent="0.3">
      <c r="A10" s="108"/>
      <c r="B10" s="116" t="s">
        <v>301</v>
      </c>
      <c r="C10" s="120" t="s">
        <v>302</v>
      </c>
      <c r="D10" s="124">
        <v>0</v>
      </c>
      <c r="E10" s="128" t="s">
        <v>349</v>
      </c>
      <c r="F10" s="112"/>
      <c r="G10" s="128"/>
      <c r="H10" s="112"/>
      <c r="I10" s="128"/>
      <c r="J10" s="112"/>
      <c r="K10" s="128"/>
      <c r="L10" s="112"/>
      <c r="M10" s="128"/>
      <c r="N10" s="112"/>
      <c r="O10" s="128"/>
      <c r="P10" s="112"/>
      <c r="Q10" s="132"/>
    </row>
    <row r="11" spans="1:17" s="107" customFormat="1" ht="31.2" x14ac:dyDescent="0.3">
      <c r="A11" s="108"/>
      <c r="B11" s="117" t="s">
        <v>303</v>
      </c>
      <c r="C11" s="121" t="s">
        <v>126</v>
      </c>
      <c r="D11" s="125">
        <v>3</v>
      </c>
      <c r="E11" s="129"/>
      <c r="F11" s="109">
        <v>5</v>
      </c>
      <c r="G11" s="129"/>
      <c r="H11" s="109"/>
      <c r="I11" s="129"/>
      <c r="J11" s="109"/>
      <c r="K11" s="129"/>
      <c r="L11" s="109"/>
      <c r="M11" s="129"/>
      <c r="N11" s="109"/>
      <c r="O11" s="129"/>
      <c r="P11" s="109"/>
      <c r="Q11" s="133"/>
    </row>
    <row r="12" spans="1:17" s="107" customFormat="1" ht="31.2" x14ac:dyDescent="0.3">
      <c r="A12" s="108"/>
      <c r="B12" s="115" t="s">
        <v>303</v>
      </c>
      <c r="C12" s="119" t="s">
        <v>133</v>
      </c>
      <c r="D12" s="123">
        <v>1</v>
      </c>
      <c r="E12" s="127"/>
      <c r="F12" s="110"/>
      <c r="G12" s="127"/>
      <c r="H12" s="110"/>
      <c r="I12" s="127"/>
      <c r="J12" s="110"/>
      <c r="K12" s="127"/>
      <c r="L12" s="110"/>
      <c r="M12" s="127"/>
      <c r="N12" s="110"/>
      <c r="O12" s="127"/>
      <c r="P12" s="110"/>
      <c r="Q12" s="131"/>
    </row>
    <row r="13" spans="1:17" s="107" customFormat="1" ht="31.2" x14ac:dyDescent="0.3">
      <c r="A13" s="108"/>
      <c r="B13" s="116" t="s">
        <v>303</v>
      </c>
      <c r="C13" s="120" t="s">
        <v>135</v>
      </c>
      <c r="D13" s="124">
        <v>1</v>
      </c>
      <c r="E13" s="128"/>
      <c r="F13" s="112"/>
      <c r="G13" s="128"/>
      <c r="H13" s="112"/>
      <c r="I13" s="128"/>
      <c r="J13" s="112"/>
      <c r="K13" s="128"/>
      <c r="L13" s="112"/>
      <c r="M13" s="128"/>
      <c r="N13" s="112"/>
      <c r="O13" s="128"/>
      <c r="P13" s="112"/>
      <c r="Q13" s="132"/>
    </row>
    <row r="14" spans="1:17" s="107" customFormat="1" ht="40.799999999999997" x14ac:dyDescent="0.3">
      <c r="A14" s="108"/>
      <c r="B14" s="116" t="s">
        <v>304</v>
      </c>
      <c r="C14" s="120" t="s">
        <v>152</v>
      </c>
      <c r="D14" s="124">
        <v>1</v>
      </c>
      <c r="E14" s="128" t="s">
        <v>308</v>
      </c>
      <c r="F14" s="112"/>
      <c r="G14" s="128"/>
      <c r="H14" s="112"/>
      <c r="I14" s="128"/>
      <c r="J14" s="112"/>
      <c r="K14" s="128"/>
      <c r="L14" s="112"/>
      <c r="M14" s="128"/>
      <c r="N14" s="112"/>
      <c r="O14" s="128"/>
      <c r="P14" s="112"/>
      <c r="Q14" s="132"/>
    </row>
    <row r="15" spans="1:17" s="107" customFormat="1" ht="31.8" thickBot="1" x14ac:dyDescent="0.35">
      <c r="A15" s="108"/>
      <c r="B15" s="221" t="s">
        <v>305</v>
      </c>
      <c r="C15" s="222"/>
      <c r="D15" s="145">
        <v>2</v>
      </c>
      <c r="E15" s="128"/>
      <c r="F15" s="111"/>
      <c r="G15" s="128"/>
      <c r="H15" s="111"/>
      <c r="I15" s="128"/>
      <c r="J15" s="111"/>
      <c r="K15" s="128"/>
      <c r="L15" s="111"/>
      <c r="M15" s="128"/>
      <c r="N15" s="111"/>
      <c r="O15" s="128"/>
      <c r="P15" s="111"/>
      <c r="Q15" s="132"/>
    </row>
    <row r="16" spans="1:17" ht="18.600000000000001" thickBot="1" x14ac:dyDescent="0.35">
      <c r="A16" s="135"/>
      <c r="D16" s="146">
        <f>SUM(D4:D15)</f>
        <v>13</v>
      </c>
      <c r="F16" s="146">
        <f>SUM(F4:F15)</f>
        <v>9</v>
      </c>
      <c r="H16" s="146">
        <f>SUM(H4:H15)</f>
        <v>0</v>
      </c>
      <c r="J16" s="146">
        <f>SUM(J4:J15)</f>
        <v>0</v>
      </c>
      <c r="L16" s="146">
        <f>SUM(L4:L15)</f>
        <v>0</v>
      </c>
      <c r="N16" s="146">
        <f>SUM(N4:N15)</f>
        <v>0</v>
      </c>
      <c r="P16" s="146">
        <f>SUM(P4:P15)</f>
        <v>0</v>
      </c>
    </row>
  </sheetData>
  <mergeCells count="8">
    <mergeCell ref="B15:C15"/>
    <mergeCell ref="P3:Q3"/>
    <mergeCell ref="N3:O3"/>
    <mergeCell ref="L3:M3"/>
    <mergeCell ref="J3:K3"/>
    <mergeCell ref="H3:I3"/>
    <mergeCell ref="F3:G3"/>
    <mergeCell ref="D3:E3"/>
  </mergeCells>
  <printOptions horizontalCentered="1"/>
  <pageMargins left="0.19685039370078741" right="0.19685039370078741" top="1.1811023622047245" bottom="0.78740157480314965" header="0.19685039370078741" footer="0.19685039370078741"/>
  <pageSetup paperSize="9" scale="94" fitToHeight="0" orientation="landscape" r:id="rId1"/>
  <headerFooter>
    <oddHeader>&amp;L&amp;G</oddHeader>
    <oddFooter>&amp;L&amp;G&amp;C&amp;G&amp;R&amp;G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506A-C2E9-42DA-BD5F-6EE7AE4C0825}">
  <dimension ref="B1:K19"/>
  <sheetViews>
    <sheetView showGridLines="0" zoomScale="85" zoomScaleNormal="85" zoomScalePageLayoutView="95" workbookViewId="0">
      <selection activeCell="L3" sqref="L3"/>
    </sheetView>
  </sheetViews>
  <sheetFormatPr baseColWidth="10" defaultColWidth="11.5546875" defaultRowHeight="13.8" x14ac:dyDescent="0.3"/>
  <cols>
    <col min="1" max="1" width="1.44140625" style="30" customWidth="1"/>
    <col min="2" max="2" width="2.6640625" style="30" customWidth="1"/>
    <col min="3" max="3" width="4.5546875" style="32" customWidth="1"/>
    <col min="4" max="4" width="42.44140625" style="33" customWidth="1"/>
    <col min="5" max="5" width="97.33203125" style="34" customWidth="1"/>
    <col min="6" max="8" width="4.6640625" style="30" customWidth="1"/>
    <col min="9" max="16384" width="11.5546875" style="30"/>
  </cols>
  <sheetData>
    <row r="1" spans="2:11" ht="18" x14ac:dyDescent="0.3">
      <c r="B1" s="229" t="s">
        <v>188</v>
      </c>
      <c r="C1" s="229"/>
      <c r="D1" s="229"/>
      <c r="E1" s="229"/>
      <c r="F1" s="229"/>
      <c r="G1" s="229"/>
      <c r="H1" s="229"/>
    </row>
    <row r="2" spans="2:11" ht="31.2" customHeight="1" x14ac:dyDescent="0.3">
      <c r="B2" s="230" t="s">
        <v>220</v>
      </c>
      <c r="C2" s="230"/>
      <c r="D2" s="230"/>
      <c r="E2" s="230"/>
      <c r="F2" s="230"/>
      <c r="G2" s="230"/>
      <c r="H2" s="230"/>
    </row>
    <row r="3" spans="2:11" ht="300.75" customHeight="1" x14ac:dyDescent="0.3">
      <c r="B3" s="228" t="s">
        <v>254</v>
      </c>
      <c r="C3" s="228"/>
      <c r="D3" s="228"/>
      <c r="E3" s="228"/>
      <c r="F3" s="228"/>
      <c r="G3" s="228"/>
      <c r="H3" s="228"/>
      <c r="K3" s="41"/>
    </row>
    <row r="4" spans="2:11" ht="91.2" customHeight="1" x14ac:dyDescent="0.3">
      <c r="B4" s="228" t="s">
        <v>226</v>
      </c>
      <c r="C4" s="228"/>
      <c r="D4" s="228"/>
      <c r="E4" s="228"/>
      <c r="F4" s="228"/>
      <c r="G4" s="228"/>
      <c r="H4" s="228"/>
      <c r="K4" s="41"/>
    </row>
    <row r="5" spans="2:11" ht="45.6" customHeight="1" x14ac:dyDescent="0.3">
      <c r="B5" s="228" t="s">
        <v>225</v>
      </c>
      <c r="C5" s="228"/>
      <c r="D5" s="228"/>
      <c r="E5" s="228"/>
      <c r="F5" s="228"/>
      <c r="G5" s="228"/>
      <c r="H5" s="228"/>
      <c r="K5" s="41"/>
    </row>
    <row r="6" spans="2:11" ht="32.4" customHeight="1" x14ac:dyDescent="0.3">
      <c r="B6" s="231" t="s">
        <v>218</v>
      </c>
      <c r="C6" s="231"/>
      <c r="D6" s="231"/>
      <c r="E6" s="231"/>
      <c r="F6" s="231"/>
      <c r="G6" s="231"/>
      <c r="H6" s="231"/>
    </row>
    <row r="7" spans="2:11" s="31" customFormat="1" ht="14.4" x14ac:dyDescent="0.3">
      <c r="C7" s="227" t="s">
        <v>219</v>
      </c>
      <c r="D7" s="227"/>
      <c r="E7" s="227"/>
    </row>
    <row r="8" spans="2:11" ht="19.2" customHeight="1" x14ac:dyDescent="0.3">
      <c r="C8" s="38" t="s">
        <v>211</v>
      </c>
      <c r="D8" s="35" t="s">
        <v>158</v>
      </c>
      <c r="E8" s="36" t="s">
        <v>212</v>
      </c>
    </row>
    <row r="9" spans="2:11" ht="19.2" customHeight="1" x14ac:dyDescent="0.3">
      <c r="C9" s="38" t="s">
        <v>201</v>
      </c>
      <c r="D9" s="35" t="s">
        <v>213</v>
      </c>
      <c r="E9" s="36" t="s">
        <v>212</v>
      </c>
    </row>
    <row r="10" spans="2:11" ht="19.2" customHeight="1" x14ac:dyDescent="0.3">
      <c r="C10" s="39" t="s">
        <v>202</v>
      </c>
      <c r="D10" s="35" t="s">
        <v>42</v>
      </c>
      <c r="E10" s="36" t="s">
        <v>212</v>
      </c>
    </row>
    <row r="11" spans="2:11" ht="19.2" customHeight="1" x14ac:dyDescent="0.3">
      <c r="C11" s="40"/>
      <c r="D11" s="35" t="s">
        <v>253</v>
      </c>
      <c r="E11" s="36" t="s">
        <v>223</v>
      </c>
    </row>
    <row r="12" spans="2:11" ht="19.2" customHeight="1" x14ac:dyDescent="0.3">
      <c r="C12" s="39" t="s">
        <v>203</v>
      </c>
      <c r="D12" s="35" t="s">
        <v>1</v>
      </c>
      <c r="E12" s="37" t="s">
        <v>216</v>
      </c>
    </row>
    <row r="13" spans="2:11" ht="19.2" customHeight="1" x14ac:dyDescent="0.3">
      <c r="C13" s="39" t="s">
        <v>204</v>
      </c>
      <c r="D13" s="35" t="s">
        <v>222</v>
      </c>
      <c r="E13" s="37" t="s">
        <v>216</v>
      </c>
    </row>
    <row r="14" spans="2:11" ht="19.2" customHeight="1" x14ac:dyDescent="0.3">
      <c r="C14" s="39" t="s">
        <v>205</v>
      </c>
      <c r="D14" s="35" t="s">
        <v>3</v>
      </c>
      <c r="E14" s="37" t="s">
        <v>216</v>
      </c>
    </row>
    <row r="15" spans="2:11" ht="19.2" customHeight="1" x14ac:dyDescent="0.3">
      <c r="C15" s="39" t="s">
        <v>206</v>
      </c>
      <c r="D15" s="35" t="s">
        <v>106</v>
      </c>
      <c r="E15" s="37" t="s">
        <v>216</v>
      </c>
    </row>
    <row r="16" spans="2:11" ht="19.2" customHeight="1" x14ac:dyDescent="0.3">
      <c r="C16" s="39" t="s">
        <v>207</v>
      </c>
      <c r="D16" s="35" t="s">
        <v>197</v>
      </c>
      <c r="E16" s="36" t="s">
        <v>212</v>
      </c>
    </row>
    <row r="17" spans="3:5" ht="19.2" customHeight="1" x14ac:dyDescent="0.3">
      <c r="C17" s="39" t="s">
        <v>208</v>
      </c>
      <c r="D17" s="35" t="s">
        <v>199</v>
      </c>
      <c r="E17" s="36" t="s">
        <v>212</v>
      </c>
    </row>
    <row r="18" spans="3:5" ht="19.2" customHeight="1" x14ac:dyDescent="0.3">
      <c r="C18" s="39" t="s">
        <v>209</v>
      </c>
      <c r="D18" s="35" t="s">
        <v>210</v>
      </c>
      <c r="E18" s="37" t="s">
        <v>216</v>
      </c>
    </row>
    <row r="19" spans="3:5" ht="19.2" customHeight="1" x14ac:dyDescent="0.3">
      <c r="C19" s="39" t="s">
        <v>221</v>
      </c>
      <c r="D19" s="35" t="s">
        <v>198</v>
      </c>
      <c r="E19" s="37" t="s">
        <v>217</v>
      </c>
    </row>
  </sheetData>
  <mergeCells count="7">
    <mergeCell ref="C7:E7"/>
    <mergeCell ref="B3:H3"/>
    <mergeCell ref="B1:H1"/>
    <mergeCell ref="B2:H2"/>
    <mergeCell ref="B6:H6"/>
    <mergeCell ref="B5:H5"/>
    <mergeCell ref="B4:H4"/>
  </mergeCells>
  <pageMargins left="0.31496062992125984" right="0.51181102362204722" top="0.74803149606299213" bottom="0.74803149606299213" header="0.31496062992125984" footer="0.31496062992125984"/>
  <pageSetup paperSize="9" scale="80" fitToWidth="0" fitToHeight="0" orientation="portrait" verticalDpi="0"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330E-67E4-47A0-AA25-99A9D370905E}">
  <sheetPr>
    <pageSetUpPr fitToPage="1"/>
  </sheetPr>
  <dimension ref="A1:W78"/>
  <sheetViews>
    <sheetView showGridLines="0" showRowColHeaders="0" tabSelected="1" topLeftCell="C1" zoomScaleNormal="100" zoomScaleSheetLayoutView="25" workbookViewId="0">
      <pane ySplit="9" topLeftCell="A10" activePane="bottomLeft" state="frozen"/>
      <selection pane="bottomLeft" activeCell="M10" sqref="M10"/>
    </sheetView>
  </sheetViews>
  <sheetFormatPr baseColWidth="10" defaultRowHeight="102" x14ac:dyDescent="1.85"/>
  <cols>
    <col min="1" max="2" width="2" style="17" hidden="1" customWidth="1"/>
    <col min="3" max="3" width="4.33203125" customWidth="1"/>
    <col min="4" max="4" width="16.77734375" style="186" customWidth="1"/>
    <col min="5" max="5" width="19.6640625" style="186" customWidth="1"/>
    <col min="6" max="6" width="13" style="186" customWidth="1"/>
    <col min="7" max="7" width="12.88671875" style="186" customWidth="1"/>
    <col min="8" max="8" width="23.88671875" style="186" customWidth="1"/>
    <col min="9" max="9" width="9" hidden="1" customWidth="1"/>
    <col min="10" max="10" width="19.21875" customWidth="1"/>
    <col min="11" max="11" width="50.77734375" customWidth="1"/>
    <col min="12" max="12" width="30.44140625" hidden="1" customWidth="1"/>
    <col min="13" max="13" width="44.6640625" customWidth="1"/>
    <col min="14" max="14" width="13.88671875" customWidth="1"/>
    <col min="15" max="18" width="11.6640625" customWidth="1"/>
    <col min="19" max="19" width="41.88671875" hidden="1" customWidth="1"/>
    <col min="21" max="21" width="48.33203125" customWidth="1"/>
    <col min="22" max="22" width="11.44140625" style="96"/>
    <col min="23" max="23" width="11.5546875" style="26"/>
  </cols>
  <sheetData>
    <row r="1" spans="1:23" s="22" customFormat="1" ht="6.6" x14ac:dyDescent="0.15">
      <c r="D1" s="185"/>
      <c r="E1" s="185"/>
      <c r="F1" s="185"/>
      <c r="G1" s="185"/>
      <c r="H1" s="185"/>
      <c r="W1" s="27"/>
    </row>
    <row r="2" spans="1:23" s="180" customFormat="1" ht="33.6" x14ac:dyDescent="0.65">
      <c r="C2" s="229" t="s">
        <v>188</v>
      </c>
      <c r="D2" s="229"/>
      <c r="E2" s="229"/>
      <c r="F2" s="229"/>
      <c r="G2" s="229"/>
      <c r="H2" s="229"/>
      <c r="I2" s="229"/>
      <c r="J2" s="229"/>
      <c r="K2" s="229"/>
      <c r="L2" s="181"/>
      <c r="M2" s="184"/>
      <c r="S2" s="182"/>
    </row>
    <row r="3" spans="1:23" ht="21" x14ac:dyDescent="0.3">
      <c r="A3"/>
      <c r="B3"/>
      <c r="C3" s="183" t="s">
        <v>322</v>
      </c>
      <c r="F3" s="187"/>
      <c r="G3" s="187"/>
      <c r="T3" s="24"/>
      <c r="U3" s="26"/>
      <c r="V3"/>
      <c r="W3"/>
    </row>
    <row r="4" spans="1:23" s="22" customFormat="1" ht="13.8" x14ac:dyDescent="0.3">
      <c r="C4" s="25" t="s">
        <v>196</v>
      </c>
      <c r="D4" s="185"/>
      <c r="E4" s="185"/>
      <c r="F4" s="188"/>
      <c r="G4" s="188"/>
      <c r="H4" s="185"/>
      <c r="T4" s="24"/>
    </row>
    <row r="5" spans="1:23" s="25" customFormat="1" ht="15" thickBot="1" x14ac:dyDescent="0.35">
      <c r="C5" s="103" t="s">
        <v>337</v>
      </c>
      <c r="D5" s="104"/>
      <c r="E5" s="104"/>
      <c r="F5" s="188"/>
      <c r="G5" s="188"/>
      <c r="H5" s="188"/>
      <c r="M5" s="104"/>
      <c r="N5" s="104"/>
      <c r="T5" s="24"/>
      <c r="U5" s="28"/>
    </row>
    <row r="6" spans="1:23" s="87" customFormat="1" ht="10.199999999999999" hidden="1" x14ac:dyDescent="0.2">
      <c r="D6" s="189"/>
      <c r="E6" s="189"/>
      <c r="F6" s="189" t="s">
        <v>200</v>
      </c>
      <c r="G6" s="189" t="s">
        <v>201</v>
      </c>
      <c r="H6" s="189" t="s">
        <v>202</v>
      </c>
      <c r="I6" s="88"/>
      <c r="J6" s="89"/>
      <c r="K6" s="90" t="s">
        <v>203</v>
      </c>
      <c r="L6" s="90" t="s">
        <v>204</v>
      </c>
      <c r="M6" s="90" t="s">
        <v>205</v>
      </c>
      <c r="N6" s="90" t="s">
        <v>206</v>
      </c>
      <c r="O6" s="88" t="s">
        <v>207</v>
      </c>
      <c r="P6" s="88" t="s">
        <v>208</v>
      </c>
      <c r="Q6" s="88" t="s">
        <v>209</v>
      </c>
      <c r="R6" s="88" t="s">
        <v>221</v>
      </c>
      <c r="S6" s="90" t="s">
        <v>224</v>
      </c>
      <c r="U6" s="91"/>
    </row>
    <row r="7" spans="1:23" s="92" customFormat="1" ht="31.2" hidden="1" thickBot="1" x14ac:dyDescent="0.25">
      <c r="D7" s="102"/>
      <c r="E7" s="102"/>
      <c r="F7" s="101" t="s">
        <v>214</v>
      </c>
      <c r="G7" s="101" t="s">
        <v>214</v>
      </c>
      <c r="H7" s="102" t="s">
        <v>278</v>
      </c>
      <c r="I7" s="102"/>
      <c r="J7" s="102" t="s">
        <v>215</v>
      </c>
      <c r="K7" s="101" t="s">
        <v>216</v>
      </c>
      <c r="L7" s="101" t="s">
        <v>216</v>
      </c>
      <c r="M7" s="101" t="s">
        <v>216</v>
      </c>
      <c r="N7" s="101" t="s">
        <v>255</v>
      </c>
      <c r="O7" s="93" t="s">
        <v>214</v>
      </c>
      <c r="P7" s="93" t="s">
        <v>214</v>
      </c>
      <c r="Q7" s="93" t="s">
        <v>214</v>
      </c>
      <c r="R7" s="93" t="s">
        <v>214</v>
      </c>
      <c r="S7" s="101" t="s">
        <v>217</v>
      </c>
      <c r="U7" s="94"/>
    </row>
    <row r="8" spans="1:23" s="19" customFormat="1" ht="13.8" x14ac:dyDescent="0.3">
      <c r="A8" s="25"/>
      <c r="D8" s="190"/>
      <c r="E8" s="190"/>
      <c r="F8" s="190"/>
      <c r="G8" s="190"/>
      <c r="H8" s="190"/>
      <c r="O8" s="232" t="s">
        <v>257</v>
      </c>
      <c r="P8" s="233"/>
      <c r="Q8" s="233"/>
      <c r="R8" s="234"/>
      <c r="U8" s="95"/>
    </row>
    <row r="9" spans="1:23" s="24" customFormat="1" ht="36" x14ac:dyDescent="0.3">
      <c r="C9" s="80" t="s">
        <v>0</v>
      </c>
      <c r="D9" s="105" t="s">
        <v>297</v>
      </c>
      <c r="E9" s="105" t="s">
        <v>298</v>
      </c>
      <c r="F9" s="80" t="s">
        <v>158</v>
      </c>
      <c r="G9" s="80" t="s">
        <v>159</v>
      </c>
      <c r="H9" s="80" t="s">
        <v>42</v>
      </c>
      <c r="I9" s="80" t="s">
        <v>338</v>
      </c>
      <c r="J9" s="80" t="s">
        <v>107</v>
      </c>
      <c r="K9" s="80" t="s">
        <v>1</v>
      </c>
      <c r="L9" s="80" t="s">
        <v>222</v>
      </c>
      <c r="M9" s="80" t="s">
        <v>3</v>
      </c>
      <c r="N9" s="155" t="s">
        <v>256</v>
      </c>
      <c r="O9" s="159" t="s">
        <v>250</v>
      </c>
      <c r="P9" s="81" t="s">
        <v>251</v>
      </c>
      <c r="Q9" s="81" t="s">
        <v>249</v>
      </c>
      <c r="R9" s="160" t="s">
        <v>252</v>
      </c>
      <c r="S9" s="156" t="s">
        <v>198</v>
      </c>
      <c r="T9"/>
      <c r="U9" s="29"/>
    </row>
    <row r="10" spans="1:23" ht="70.8" customHeight="1" x14ac:dyDescent="1.85">
      <c r="A10" s="149" t="str">
        <f>IFERROR(VLOOKUP(F10,Campos!$B$3:$C$8,2,FALSE),"")</f>
        <v>BS</v>
      </c>
      <c r="B10" s="149" t="str">
        <f>IFERROR(VLOOKUP(G10,Campos!$B$12:$C$25,2,FALSE),"")</f>
        <v>DGAS</v>
      </c>
      <c r="C10" s="79">
        <v>1</v>
      </c>
      <c r="D10" s="106" t="s">
        <v>321</v>
      </c>
      <c r="E10" s="106" t="s">
        <v>299</v>
      </c>
      <c r="F10" s="153" t="s">
        <v>5</v>
      </c>
      <c r="G10" s="153" t="s">
        <v>16</v>
      </c>
      <c r="H10" s="82" t="s">
        <v>258</v>
      </c>
      <c r="I10" s="198" t="str">
        <f>MID(Tabla1[[#This Row],[Actuación]],1,8)</f>
        <v>02/4h.01</v>
      </c>
      <c r="J10" s="86" t="str">
        <f>VLOOKUP(Tabla1[[#This Row],[Actuación]],Campos!$K$3:$L$41,2,FALSE)</f>
        <v>4.h) Inclusión activa para los grupos desfavorecidos</v>
      </c>
      <c r="K10" s="178" t="s">
        <v>266</v>
      </c>
      <c r="L10" s="97" t="s">
        <v>260</v>
      </c>
      <c r="M10" s="151" t="s">
        <v>261</v>
      </c>
      <c r="N10" s="200">
        <v>1151547.97</v>
      </c>
      <c r="O10" s="161">
        <v>2024</v>
      </c>
      <c r="P10" s="83" t="s">
        <v>262</v>
      </c>
      <c r="Q10" s="99">
        <v>2024</v>
      </c>
      <c r="R10" s="162" t="s">
        <v>262</v>
      </c>
      <c r="S10" s="157" t="s">
        <v>276</v>
      </c>
      <c r="T10" s="96"/>
      <c r="U10" s="26"/>
      <c r="V10"/>
      <c r="W10"/>
    </row>
    <row r="11" spans="1:23" ht="70.8" customHeight="1" x14ac:dyDescent="1.85">
      <c r="A11" s="149" t="str">
        <f>IFERROR(VLOOKUP(F11,Campos!$B$3:$C$8,2,FALSE),"")</f>
        <v>BS</v>
      </c>
      <c r="B11" s="149" t="str">
        <f>IFERROR(VLOOKUP(G11,Campos!$B$12:$C$25,2,FALSE),"")</f>
        <v>DGAS</v>
      </c>
      <c r="C11" s="78">
        <f>C10+1</f>
        <v>2</v>
      </c>
      <c r="D11" s="106" t="s">
        <v>321</v>
      </c>
      <c r="E11" s="106" t="s">
        <v>299</v>
      </c>
      <c r="F11" s="154" t="s">
        <v>5</v>
      </c>
      <c r="G11" s="154" t="s">
        <v>16</v>
      </c>
      <c r="H11" s="84" t="s">
        <v>259</v>
      </c>
      <c r="I11" s="198" t="str">
        <f>MID(Tabla1[[#This Row],[Actuación]],1,8)</f>
        <v>02/4h.02</v>
      </c>
      <c r="J11" s="86" t="str">
        <f>VLOOKUP(Tabla1[[#This Row],[Actuación]],Campos!$K$3:$L$41,2,FALSE)</f>
        <v>4.h) Inclusión activa para los grupos desfavorecidos</v>
      </c>
      <c r="K11" s="179" t="s">
        <v>266</v>
      </c>
      <c r="L11" s="98" t="s">
        <v>260</v>
      </c>
      <c r="M11" s="152" t="s">
        <v>261</v>
      </c>
      <c r="N11" s="201">
        <v>684155.27</v>
      </c>
      <c r="O11" s="163">
        <v>2024</v>
      </c>
      <c r="P11" s="85" t="s">
        <v>262</v>
      </c>
      <c r="Q11" s="100">
        <v>2024</v>
      </c>
      <c r="R11" s="164" t="s">
        <v>262</v>
      </c>
      <c r="S11" s="158" t="s">
        <v>277</v>
      </c>
      <c r="T11" s="96"/>
      <c r="U11" s="26"/>
      <c r="V11"/>
      <c r="W11"/>
    </row>
    <row r="12" spans="1:23" ht="70.8" customHeight="1" x14ac:dyDescent="1.85">
      <c r="A12" s="149" t="str">
        <f>IFERROR(VLOOKUP(F12,Campos!$B$3:$C$8,2,FALSE),"")</f>
        <v>BS</v>
      </c>
      <c r="B12" s="149" t="str">
        <f>IFERROR(VLOOKUP(G12,Campos!$B$12:$C$25,2,FALSE),"")</f>
        <v>DGAS</v>
      </c>
      <c r="C12" s="78">
        <f t="shared" ref="C12:C16" si="0">C11+1</f>
        <v>3</v>
      </c>
      <c r="D12" s="106" t="s">
        <v>321</v>
      </c>
      <c r="E12" s="106" t="s">
        <v>299</v>
      </c>
      <c r="F12" s="154" t="s">
        <v>5</v>
      </c>
      <c r="G12" s="154" t="s">
        <v>16</v>
      </c>
      <c r="H12" s="84" t="s">
        <v>263</v>
      </c>
      <c r="I12" s="198" t="str">
        <f>MID(Tabla1[[#This Row],[Actuación]],1,8)</f>
        <v>02/4l.01</v>
      </c>
      <c r="J12" s="86" t="str">
        <f>VLOOKUP(Tabla1[[#This Row],[Actuación]],Campos!$K$3:$L$41,2,FALSE)</f>
        <v>4.l) Integración social de las personas en riesgo de pobreza o exclusión social</v>
      </c>
      <c r="K12" s="179" t="s">
        <v>266</v>
      </c>
      <c r="L12" s="98" t="s">
        <v>260</v>
      </c>
      <c r="M12" s="152" t="s">
        <v>261</v>
      </c>
      <c r="N12" s="201">
        <v>1173956.52</v>
      </c>
      <c r="O12" s="163">
        <v>2024</v>
      </c>
      <c r="P12" s="85" t="s">
        <v>262</v>
      </c>
      <c r="Q12" s="100">
        <v>2024</v>
      </c>
      <c r="R12" s="164" t="s">
        <v>262</v>
      </c>
      <c r="S12" s="158" t="s">
        <v>277</v>
      </c>
      <c r="T12" s="96"/>
      <c r="U12" s="26"/>
      <c r="V12"/>
      <c r="W12"/>
    </row>
    <row r="13" spans="1:23" ht="70.8" customHeight="1" x14ac:dyDescent="1.85">
      <c r="A13" s="149" t="str">
        <f>IFERROR(VLOOKUP(F13,Campos!$B$3:$C$8,2,FALSE),"")</f>
        <v>BS</v>
      </c>
      <c r="B13" s="149" t="str">
        <f>IFERROR(VLOOKUP(G13,Campos!$B$12:$C$25,2,FALSE),"")</f>
        <v>DGAS</v>
      </c>
      <c r="C13" s="78">
        <f t="shared" si="0"/>
        <v>4</v>
      </c>
      <c r="D13" s="106" t="s">
        <v>321</v>
      </c>
      <c r="E13" s="106" t="s">
        <v>299</v>
      </c>
      <c r="F13" s="154" t="s">
        <v>5</v>
      </c>
      <c r="G13" s="154" t="s">
        <v>16</v>
      </c>
      <c r="H13" s="84" t="s">
        <v>264</v>
      </c>
      <c r="I13" s="198" t="str">
        <f>MID(Tabla1[[#This Row],[Actuación]],1,8)</f>
        <v>02/4l.02</v>
      </c>
      <c r="J13" s="86" t="str">
        <f>VLOOKUP(Tabla1[[#This Row],[Actuación]],Campos!$K$3:$L$41,2,FALSE)</f>
        <v>4.l) Integración social de las personas en riesgo de pobreza o exclusión social</v>
      </c>
      <c r="K13" s="179" t="s">
        <v>266</v>
      </c>
      <c r="L13" s="98" t="s">
        <v>260</v>
      </c>
      <c r="M13" s="152" t="s">
        <v>261</v>
      </c>
      <c r="N13" s="201">
        <v>865042.44</v>
      </c>
      <c r="O13" s="163">
        <v>2024</v>
      </c>
      <c r="P13" s="85" t="s">
        <v>262</v>
      </c>
      <c r="Q13" s="100">
        <v>2024</v>
      </c>
      <c r="R13" s="164" t="s">
        <v>262</v>
      </c>
      <c r="S13" s="158" t="s">
        <v>277</v>
      </c>
      <c r="T13" s="96"/>
      <c r="U13" s="26"/>
      <c r="V13"/>
      <c r="W13"/>
    </row>
    <row r="14" spans="1:23" ht="70.8" customHeight="1" x14ac:dyDescent="1.85">
      <c r="A14" s="149" t="str">
        <f>IFERROR(VLOOKUP(F14,Campos!$B$3:$C$8,2,FALSE),"")</f>
        <v>BS</v>
      </c>
      <c r="B14" s="149" t="str">
        <f>IFERROR(VLOOKUP(G14,Campos!$B$12:$C$25,2,FALSE),"")</f>
        <v>DGAS</v>
      </c>
      <c r="C14" s="78">
        <f t="shared" si="0"/>
        <v>5</v>
      </c>
      <c r="D14" s="106" t="s">
        <v>321</v>
      </c>
      <c r="E14" s="106" t="s">
        <v>299</v>
      </c>
      <c r="F14" s="154" t="s">
        <v>5</v>
      </c>
      <c r="G14" s="154" t="s">
        <v>16</v>
      </c>
      <c r="H14" s="84" t="s">
        <v>265</v>
      </c>
      <c r="I14" s="198" t="str">
        <f>MID(Tabla1[[#This Row],[Actuación]],1,8)</f>
        <v>07/4j.01</v>
      </c>
      <c r="J14" s="86" t="str">
        <f>VLOOKUP(Tabla1[[#This Row],[Actuación]],Campos!$K$3:$L$41,2,FALSE)</f>
        <v>4.j) Comunidades marginadas</v>
      </c>
      <c r="K14" s="179" t="s">
        <v>266</v>
      </c>
      <c r="L14" s="98" t="s">
        <v>260</v>
      </c>
      <c r="M14" s="152" t="s">
        <v>261</v>
      </c>
      <c r="N14" s="201">
        <v>855042.47</v>
      </c>
      <c r="O14" s="163">
        <v>2024</v>
      </c>
      <c r="P14" s="85" t="s">
        <v>262</v>
      </c>
      <c r="Q14" s="100">
        <v>2024</v>
      </c>
      <c r="R14" s="164" t="s">
        <v>262</v>
      </c>
      <c r="S14" s="158" t="s">
        <v>277</v>
      </c>
      <c r="T14" s="96"/>
      <c r="U14" s="26"/>
      <c r="V14"/>
      <c r="W14"/>
    </row>
    <row r="15" spans="1:23" ht="70.8" customHeight="1" x14ac:dyDescent="1.85">
      <c r="A15" s="149" t="str">
        <f>IFERROR(VLOOKUP(F15,Campos!$B$3:$C$8,2,FALSE),"")</f>
        <v>BS</v>
      </c>
      <c r="B15" s="149" t="str">
        <f>IFERROR(VLOOKUP(G15,Campos!$B$12:$C$25,2,FALSE),"")</f>
        <v>DGAS</v>
      </c>
      <c r="C15" s="78">
        <f t="shared" si="0"/>
        <v>6</v>
      </c>
      <c r="D15" s="106" t="s">
        <v>321</v>
      </c>
      <c r="E15" s="106" t="s">
        <v>299</v>
      </c>
      <c r="F15" s="154" t="s">
        <v>5</v>
      </c>
      <c r="G15" s="154" t="s">
        <v>16</v>
      </c>
      <c r="H15" s="84" t="s">
        <v>258</v>
      </c>
      <c r="I15" s="198" t="str">
        <f>MID(Tabla1[[#This Row],[Actuación]],1,8)</f>
        <v>02/4h.01</v>
      </c>
      <c r="J15" s="86" t="str">
        <f>VLOOKUP(Tabla1[[#This Row],[Actuación]],Campos!$K$3:$L$41,2,FALSE)</f>
        <v>4.h) Inclusión activa para los grupos desfavorecidos</v>
      </c>
      <c r="K15" s="179" t="s">
        <v>267</v>
      </c>
      <c r="L15" s="98" t="s">
        <v>271</v>
      </c>
      <c r="M15" s="152" t="s">
        <v>270</v>
      </c>
      <c r="N15" s="201">
        <v>5163260.72</v>
      </c>
      <c r="O15" s="163">
        <v>2023</v>
      </c>
      <c r="P15" s="85" t="s">
        <v>262</v>
      </c>
      <c r="Q15" s="100">
        <v>2023</v>
      </c>
      <c r="R15" s="164" t="s">
        <v>268</v>
      </c>
      <c r="S15" s="158" t="s">
        <v>269</v>
      </c>
      <c r="T15" s="96"/>
      <c r="U15" s="26"/>
      <c r="V15"/>
      <c r="W15"/>
    </row>
    <row r="16" spans="1:23" ht="70.8" customHeight="1" x14ac:dyDescent="1.85">
      <c r="A16" s="149" t="str">
        <f>IFERROR(VLOOKUP(F16,Campos!$B$3:$C$8,2,FALSE),"")</f>
        <v>BS</v>
      </c>
      <c r="B16" s="149" t="str">
        <f>IFERROR(VLOOKUP(G16,Campos!$B$12:$C$25,2,FALSE),"")</f>
        <v>DGAS</v>
      </c>
      <c r="C16" s="78">
        <f t="shared" si="0"/>
        <v>7</v>
      </c>
      <c r="D16" s="106" t="s">
        <v>321</v>
      </c>
      <c r="E16" s="106" t="s">
        <v>299</v>
      </c>
      <c r="F16" s="154" t="s">
        <v>5</v>
      </c>
      <c r="G16" s="154" t="s">
        <v>16</v>
      </c>
      <c r="H16" s="84" t="s">
        <v>265</v>
      </c>
      <c r="I16" s="198" t="str">
        <f>MID(Tabla1[[#This Row],[Actuación]],1,8)</f>
        <v>07/4j.01</v>
      </c>
      <c r="J16" s="86" t="str">
        <f>VLOOKUP(Tabla1[[#This Row],[Actuación]],Campos!$K$3:$L$41,2,FALSE)</f>
        <v>4.j) Comunidades marginadas</v>
      </c>
      <c r="K16" s="179" t="s">
        <v>267</v>
      </c>
      <c r="L16" s="98" t="s">
        <v>271</v>
      </c>
      <c r="M16" s="152" t="s">
        <v>270</v>
      </c>
      <c r="N16" s="201">
        <v>35605.68</v>
      </c>
      <c r="O16" s="163">
        <v>2023</v>
      </c>
      <c r="P16" s="85" t="s">
        <v>262</v>
      </c>
      <c r="Q16" s="100">
        <v>2023</v>
      </c>
      <c r="R16" s="164" t="s">
        <v>268</v>
      </c>
      <c r="S16" s="158" t="s">
        <v>269</v>
      </c>
      <c r="T16" s="96"/>
      <c r="U16" s="26"/>
      <c r="V16"/>
      <c r="W16"/>
    </row>
    <row r="17" spans="1:23" ht="70.8" customHeight="1" x14ac:dyDescent="1.85">
      <c r="A17" s="149" t="str">
        <f>IFERROR(VLOOKUP(F17,Campos!$B$3:$C$8,2,FALSE),"")</f>
        <v>BS</v>
      </c>
      <c r="B17" s="149" t="str">
        <f>IFERROR(VLOOKUP(G17,Campos!$B$12:$C$25,2,FALSE),"")</f>
        <v>DGAS</v>
      </c>
      <c r="C17" s="78">
        <f>C16+1</f>
        <v>8</v>
      </c>
      <c r="D17" s="106" t="s">
        <v>321</v>
      </c>
      <c r="E17" s="106" t="s">
        <v>299</v>
      </c>
      <c r="F17" s="154" t="s">
        <v>5</v>
      </c>
      <c r="G17" s="154" t="s">
        <v>16</v>
      </c>
      <c r="H17" s="84" t="s">
        <v>263</v>
      </c>
      <c r="I17" s="198" t="str">
        <f>MID(Tabla1[[#This Row],[Actuación]],1,8)</f>
        <v>02/4l.01</v>
      </c>
      <c r="J17" s="86" t="str">
        <f>VLOOKUP(Tabla1[[#This Row],[Actuación]],Campos!$K$3:$L$41,2,FALSE)</f>
        <v>4.l) Integración social de las personas en riesgo de pobreza o exclusión social</v>
      </c>
      <c r="K17" s="179" t="s">
        <v>267</v>
      </c>
      <c r="L17" s="98" t="s">
        <v>271</v>
      </c>
      <c r="M17" s="152" t="s">
        <v>270</v>
      </c>
      <c r="N17" s="201">
        <v>269413.62</v>
      </c>
      <c r="O17" s="163">
        <v>2023</v>
      </c>
      <c r="P17" s="85" t="s">
        <v>262</v>
      </c>
      <c r="Q17" s="100">
        <v>2023</v>
      </c>
      <c r="R17" s="164" t="s">
        <v>268</v>
      </c>
      <c r="S17" s="158" t="s">
        <v>269</v>
      </c>
      <c r="T17" s="96"/>
      <c r="U17" s="26"/>
      <c r="V17"/>
      <c r="W17"/>
    </row>
    <row r="18" spans="1:23" ht="70.8" customHeight="1" x14ac:dyDescent="1.85">
      <c r="A18" s="149" t="str">
        <f>IFERROR(VLOOKUP(F18,Campos!$B$3:$C$8,2,FALSE),"")</f>
        <v>BS</v>
      </c>
      <c r="B18" s="149" t="str">
        <f>IFERROR(VLOOKUP(G18,Campos!$B$12:$C$25,2,FALSE),"")</f>
        <v>DGD</v>
      </c>
      <c r="C18" s="78">
        <f>C17+1</f>
        <v>9</v>
      </c>
      <c r="D18" s="106" t="s">
        <v>321</v>
      </c>
      <c r="E18" s="106" t="s">
        <v>299</v>
      </c>
      <c r="F18" s="154" t="s">
        <v>5</v>
      </c>
      <c r="G18" s="154" t="s">
        <v>17</v>
      </c>
      <c r="H18" s="84" t="s">
        <v>272</v>
      </c>
      <c r="I18" s="198" t="str">
        <f>MID(Tabla1[[#This Row],[Actuación]],1,8)</f>
        <v>02/4h.03</v>
      </c>
      <c r="J18" s="86" t="str">
        <f>VLOOKUP(Tabla1[[#This Row],[Actuación]],Campos!$K$3:$L$41,2,FALSE)</f>
        <v>4.h) Inclusión activa para los grupos desfavorecidos</v>
      </c>
      <c r="K18" s="179" t="s">
        <v>273</v>
      </c>
      <c r="L18" s="98"/>
      <c r="M18" s="152" t="s">
        <v>274</v>
      </c>
      <c r="N18" s="201">
        <v>2500000</v>
      </c>
      <c r="O18" s="163">
        <v>2023</v>
      </c>
      <c r="P18" s="85" t="s">
        <v>275</v>
      </c>
      <c r="Q18" s="100">
        <v>2023</v>
      </c>
      <c r="R18" s="164" t="s">
        <v>268</v>
      </c>
      <c r="S18" s="158"/>
      <c r="T18" s="96"/>
      <c r="U18" s="26"/>
      <c r="V18"/>
      <c r="W18"/>
    </row>
    <row r="19" spans="1:23" ht="70.8" customHeight="1" x14ac:dyDescent="1.85">
      <c r="A19" s="149" t="str">
        <f>IFERROR(VLOOKUP(F19,Campos!$B$3:$C$8,2,FALSE),"")</f>
        <v>IyP</v>
      </c>
      <c r="B19" s="149" t="str">
        <f>IFERROR(VLOOKUP(G19,Campos!$B$12:$C$25,2,FALSE),"")</f>
        <v>IM</v>
      </c>
      <c r="C19" s="78">
        <f t="shared" ref="C19:C30" si="1">C18+1</f>
        <v>10</v>
      </c>
      <c r="D19" s="106" t="s">
        <v>321</v>
      </c>
      <c r="E19" s="106" t="s">
        <v>299</v>
      </c>
      <c r="F19" s="154" t="s">
        <v>11</v>
      </c>
      <c r="G19" s="154" t="s">
        <v>28</v>
      </c>
      <c r="H19" s="84" t="s">
        <v>279</v>
      </c>
      <c r="I19" s="198" t="str">
        <f>MID(Tabla1[[#This Row],[Actuación]],1,8)</f>
        <v>01/4c.01</v>
      </c>
      <c r="J19" s="86" t="str">
        <f>VLOOKUP(Tabla1[[#This Row],[Actuación]],Campos!$K$3:$L$41,2,FALSE)</f>
        <v>4.c) Participación de género en el mercado de trabajo y equilibrio entre la vida laboral y la familiar</v>
      </c>
      <c r="K19" s="179" t="s">
        <v>280</v>
      </c>
      <c r="L19" s="98" t="s">
        <v>281</v>
      </c>
      <c r="M19" s="152" t="s">
        <v>282</v>
      </c>
      <c r="N19" s="201">
        <v>1311278.69</v>
      </c>
      <c r="O19" s="163">
        <v>2023</v>
      </c>
      <c r="P19" s="85" t="s">
        <v>262</v>
      </c>
      <c r="Q19" s="100">
        <v>2024</v>
      </c>
      <c r="R19" s="164" t="s">
        <v>268</v>
      </c>
      <c r="S19" s="158" t="s">
        <v>283</v>
      </c>
      <c r="T19" s="96"/>
      <c r="U19" s="26"/>
      <c r="V19"/>
      <c r="W19"/>
    </row>
    <row r="20" spans="1:23" ht="70.8" customHeight="1" x14ac:dyDescent="1.85">
      <c r="A20" s="149" t="str">
        <f>IFERROR(VLOOKUP(F20,Campos!$B$3:$C$8,2,FALSE),"")</f>
        <v>ECD</v>
      </c>
      <c r="B20" s="149" t="str">
        <f>IFERROR(VLOOKUP(G20,Campos!$B$12:$C$25,2,FALSE),"")</f>
        <v>DGIEP</v>
      </c>
      <c r="C20" s="78">
        <f t="shared" si="1"/>
        <v>11</v>
      </c>
      <c r="D20" s="106" t="s">
        <v>321</v>
      </c>
      <c r="E20" s="106" t="s">
        <v>299</v>
      </c>
      <c r="F20" s="154" t="s">
        <v>7</v>
      </c>
      <c r="G20" s="154" t="s">
        <v>20</v>
      </c>
      <c r="H20" s="84" t="s">
        <v>284</v>
      </c>
      <c r="I20" s="198" t="str">
        <f>MID(Tabla1[[#This Row],[Actuación]],1,8)</f>
        <v>05/4f.01</v>
      </c>
      <c r="J20" s="86" t="str">
        <f>VLOOKUP(Tabla1[[#This Row],[Actuación]],Campos!$K$3:$L$41,2,FALSE)</f>
        <v>4.f) Promover la igualdad de acceso a una educación y una formación de calidad e inclusivas</v>
      </c>
      <c r="K20" s="179" t="s">
        <v>285</v>
      </c>
      <c r="L20" s="98"/>
      <c r="M20" s="152" t="s">
        <v>286</v>
      </c>
      <c r="N20" s="201">
        <v>4000000</v>
      </c>
      <c r="O20" s="163">
        <v>2023</v>
      </c>
      <c r="P20" s="85" t="s">
        <v>287</v>
      </c>
      <c r="Q20" s="100">
        <v>2023</v>
      </c>
      <c r="R20" s="164" t="s">
        <v>275</v>
      </c>
      <c r="S20" s="158" t="s">
        <v>288</v>
      </c>
      <c r="T20" s="96"/>
      <c r="U20" s="26"/>
      <c r="V20"/>
      <c r="W20"/>
    </row>
    <row r="21" spans="1:23" ht="70.8" customHeight="1" x14ac:dyDescent="1.85">
      <c r="A21" s="149" t="str">
        <f>IFERROR(VLOOKUP(F21,Campos!$B$3:$C$8,2,FALSE),"")</f>
        <v>ECD</v>
      </c>
      <c r="B21" s="149" t="str">
        <f>IFERROR(VLOOKUP(G21,Campos!$B$12:$C$25,2,FALSE),"")</f>
        <v>DGIEP</v>
      </c>
      <c r="C21" s="78">
        <f t="shared" si="1"/>
        <v>12</v>
      </c>
      <c r="D21" s="106" t="s">
        <v>321</v>
      </c>
      <c r="E21" s="106" t="s">
        <v>299</v>
      </c>
      <c r="F21" s="154" t="s">
        <v>7</v>
      </c>
      <c r="G21" s="154" t="s">
        <v>20</v>
      </c>
      <c r="H21" s="84" t="s">
        <v>289</v>
      </c>
      <c r="I21" s="198" t="str">
        <f>MID(Tabla1[[#This Row],[Actuación]],1,8)</f>
        <v>05/4f.02</v>
      </c>
      <c r="J21" s="86" t="str">
        <f>VLOOKUP(Tabla1[[#This Row],[Actuación]],Campos!$K$3:$L$41,2,FALSE)</f>
        <v>4.f) Promover la igualdad de acceso a una educación y una formación de calidad e inclusivas</v>
      </c>
      <c r="K21" s="179" t="s">
        <v>290</v>
      </c>
      <c r="L21" s="98"/>
      <c r="M21" s="152" t="s">
        <v>291</v>
      </c>
      <c r="N21" s="201">
        <v>300000</v>
      </c>
      <c r="O21" s="163">
        <v>2023</v>
      </c>
      <c r="P21" s="85" t="s">
        <v>275</v>
      </c>
      <c r="Q21" s="100">
        <v>2023</v>
      </c>
      <c r="R21" s="164" t="s">
        <v>275</v>
      </c>
      <c r="S21" s="158" t="s">
        <v>292</v>
      </c>
      <c r="T21" s="96"/>
      <c r="U21" s="26"/>
      <c r="V21"/>
      <c r="W21"/>
    </row>
    <row r="22" spans="1:23" ht="70.8" customHeight="1" x14ac:dyDescent="1.85">
      <c r="A22" s="149" t="str">
        <f>IFERROR(VLOOKUP(F22,Campos!$B$3:$C$8,2,FALSE),"")</f>
        <v>ECD</v>
      </c>
      <c r="B22" s="149" t="str">
        <f>IFERROR(VLOOKUP(G22,Campos!$B$12:$C$25,2,FALSE),"")</f>
        <v>DGIEP</v>
      </c>
      <c r="C22" s="78">
        <f t="shared" si="1"/>
        <v>13</v>
      </c>
      <c r="D22" s="106" t="s">
        <v>321</v>
      </c>
      <c r="E22" s="106" t="s">
        <v>299</v>
      </c>
      <c r="F22" s="154" t="s">
        <v>7</v>
      </c>
      <c r="G22" s="154" t="s">
        <v>20</v>
      </c>
      <c r="H22" s="84" t="s">
        <v>293</v>
      </c>
      <c r="I22" s="198" t="str">
        <f>MID(Tabla1[[#This Row],[Actuación]],1,8)</f>
        <v>03/4f.04</v>
      </c>
      <c r="J22" s="86" t="str">
        <f>VLOOKUP(Tabla1[[#This Row],[Actuación]],Campos!$K$3:$L$41,2,FALSE)</f>
        <v>4.f) Promover la igualdad de acceso a una educación y una formación de calidad e inclusivas</v>
      </c>
      <c r="K22" s="179" t="s">
        <v>294</v>
      </c>
      <c r="L22" s="98"/>
      <c r="M22" s="152" t="s">
        <v>295</v>
      </c>
      <c r="N22" s="201">
        <v>5928982</v>
      </c>
      <c r="O22" s="163">
        <v>2023</v>
      </c>
      <c r="P22" s="85" t="s">
        <v>262</v>
      </c>
      <c r="Q22" s="100">
        <v>2023</v>
      </c>
      <c r="R22" s="164" t="s">
        <v>262</v>
      </c>
      <c r="S22" s="158" t="s">
        <v>296</v>
      </c>
      <c r="T22" s="96"/>
      <c r="U22" s="26"/>
      <c r="V22"/>
      <c r="W22"/>
    </row>
    <row r="23" spans="1:23" ht="70.8" customHeight="1" x14ac:dyDescent="1.85">
      <c r="A23" s="149" t="str">
        <f>IFERROR(VLOOKUP(F23,Campos!$B$3:$C$8,2,FALSE),"")</f>
        <v>UCLM</v>
      </c>
      <c r="B23" s="149" t="str">
        <f>IFERROR(VLOOKUP(G23,Campos!$B$12:$C$25,2,FALSE),"")</f>
        <v>VEP</v>
      </c>
      <c r="C23" s="78">
        <f t="shared" si="1"/>
        <v>14</v>
      </c>
      <c r="D23" s="106" t="s">
        <v>321</v>
      </c>
      <c r="E23" s="106" t="s">
        <v>299</v>
      </c>
      <c r="F23" s="154" t="s">
        <v>13</v>
      </c>
      <c r="G23" s="154" t="s">
        <v>29</v>
      </c>
      <c r="H23" s="84" t="s">
        <v>311</v>
      </c>
      <c r="I23" s="198" t="str">
        <f>MID(Tabla1[[#This Row],[Actuación]],1,8)</f>
        <v>03/4f.03</v>
      </c>
      <c r="J23" s="86" t="str">
        <f>VLOOKUP(Tabla1[[#This Row],[Actuación]],Campos!$K$3:$L$41,2,FALSE)</f>
        <v>4.f) Promover la igualdad de acceso a una educación y una formación de calidad e inclusivas</v>
      </c>
      <c r="K23" s="179" t="s">
        <v>312</v>
      </c>
      <c r="L23" s="98" t="s">
        <v>313</v>
      </c>
      <c r="M23" s="152" t="s">
        <v>314</v>
      </c>
      <c r="N23" s="201">
        <v>250000</v>
      </c>
      <c r="O23" s="163">
        <v>2023</v>
      </c>
      <c r="P23" s="85" t="s">
        <v>275</v>
      </c>
      <c r="Q23" s="100">
        <v>2023</v>
      </c>
      <c r="R23" s="164" t="s">
        <v>268</v>
      </c>
      <c r="S23" s="158" t="s">
        <v>315</v>
      </c>
      <c r="T23" s="96"/>
      <c r="U23" s="26"/>
      <c r="V23"/>
      <c r="W23"/>
    </row>
    <row r="24" spans="1:23" ht="70.8" customHeight="1" x14ac:dyDescent="1.85">
      <c r="A24" s="149" t="str">
        <f>IFERROR(VLOOKUP(F24,Campos!$B$3:$C$8,2,FALSE),"")</f>
        <v>UCLM</v>
      </c>
      <c r="B24" s="149" t="str">
        <f>IFERROR(VLOOKUP(G24,Campos!$B$12:$C$25,2,FALSE),"")</f>
        <v>VEP</v>
      </c>
      <c r="C24" s="78">
        <f t="shared" si="1"/>
        <v>15</v>
      </c>
      <c r="D24" s="106" t="s">
        <v>321</v>
      </c>
      <c r="E24" s="106" t="s">
        <v>299</v>
      </c>
      <c r="F24" s="154" t="s">
        <v>13</v>
      </c>
      <c r="G24" s="154" t="s">
        <v>29</v>
      </c>
      <c r="H24" s="84" t="s">
        <v>316</v>
      </c>
      <c r="I24" s="198" t="str">
        <f>MID(Tabla1[[#This Row],[Actuación]],1,8)</f>
        <v>03/4f.02</v>
      </c>
      <c r="J24" s="86" t="str">
        <f>VLOOKUP(Tabla1[[#This Row],[Actuación]],Campos!$K$3:$L$41,2,FALSE)</f>
        <v>4.f) Promover la igualdad de acceso a una educación y una formación de calidad e inclusivas</v>
      </c>
      <c r="K24" s="179" t="s">
        <v>317</v>
      </c>
      <c r="L24" s="98" t="s">
        <v>318</v>
      </c>
      <c r="M24" s="152" t="s">
        <v>319</v>
      </c>
      <c r="N24" s="201">
        <v>5200000</v>
      </c>
      <c r="O24" s="163">
        <v>2023</v>
      </c>
      <c r="P24" s="85" t="s">
        <v>275</v>
      </c>
      <c r="Q24" s="100"/>
      <c r="R24" s="164" t="s">
        <v>275</v>
      </c>
      <c r="S24" s="158" t="s">
        <v>320</v>
      </c>
      <c r="T24" s="96"/>
      <c r="U24" s="26"/>
      <c r="V24"/>
      <c r="W24"/>
    </row>
    <row r="25" spans="1:23" ht="70.8" customHeight="1" x14ac:dyDescent="1.85">
      <c r="A25" s="149" t="str">
        <f>IFERROR(VLOOKUP(F25,Campos!$B$3:$C$8,2,FALSE),"")</f>
        <v>BS</v>
      </c>
      <c r="B25" s="149" t="str">
        <f>IFERROR(VLOOKUP(G25,Campos!$B$12:$C$25,2,FALSE),"")</f>
        <v>DGM</v>
      </c>
      <c r="C25" s="78">
        <f t="shared" si="1"/>
        <v>16</v>
      </c>
      <c r="D25" s="106" t="s">
        <v>321</v>
      </c>
      <c r="E25" s="106" t="s">
        <v>299</v>
      </c>
      <c r="F25" s="154" t="s">
        <v>5</v>
      </c>
      <c r="G25" s="154" t="s">
        <v>18</v>
      </c>
      <c r="H25" s="84" t="s">
        <v>323</v>
      </c>
      <c r="I25" s="198" t="str">
        <f>MID(Tabla1[[#This Row],[Actuación]],1,8)</f>
        <v>03/4g.01</v>
      </c>
      <c r="J25" s="86" t="str">
        <f>VLOOKUP(Tabla1[[#This Row],[Actuación]],Campos!$K$3:$L$41,2,FALSE)</f>
        <v xml:space="preserve">4.g) Aprendizaje permanente para todos, de mejora y reciclaje flexibles de las capacidades </v>
      </c>
      <c r="K25" s="179" t="s">
        <v>339</v>
      </c>
      <c r="L25" s="98" t="s">
        <v>324</v>
      </c>
      <c r="M25" s="152" t="s">
        <v>325</v>
      </c>
      <c r="N25" s="201">
        <v>516250</v>
      </c>
      <c r="O25" s="163">
        <v>2023</v>
      </c>
      <c r="P25" s="85" t="s">
        <v>287</v>
      </c>
      <c r="Q25" s="100">
        <v>2023</v>
      </c>
      <c r="R25" s="164" t="s">
        <v>287</v>
      </c>
      <c r="S25" s="158" t="s">
        <v>320</v>
      </c>
      <c r="T25" s="96"/>
      <c r="U25" s="26"/>
      <c r="V25"/>
      <c r="W25"/>
    </row>
    <row r="26" spans="1:23" ht="70.8" customHeight="1" x14ac:dyDescent="1.85">
      <c r="A26" s="149" t="str">
        <f>IFERROR(VLOOKUP(F26,Campos!$B$3:$C$8,2,FALSE),"")</f>
        <v>ECD</v>
      </c>
      <c r="B26" s="149" t="str">
        <f>IFERROR(VLOOKUP(G26,Campos!$B$12:$C$25,2,FALSE),"")</f>
        <v>DGUII</v>
      </c>
      <c r="C26" s="78">
        <f t="shared" si="1"/>
        <v>17</v>
      </c>
      <c r="D26" s="106" t="s">
        <v>321</v>
      </c>
      <c r="E26" s="106" t="s">
        <v>299</v>
      </c>
      <c r="F26" s="165" t="s">
        <v>7</v>
      </c>
      <c r="G26" s="165" t="s">
        <v>21</v>
      </c>
      <c r="H26" s="84" t="s">
        <v>336</v>
      </c>
      <c r="I26" s="198" t="str">
        <f>MID(Tabla1[[#This Row],[Actuación]],1,8)</f>
        <v>01/4a.03</v>
      </c>
      <c r="J26" s="86" t="str">
        <f>VLOOKUP(Tabla1[[#This Row],[Actuación]],Campos!$K$3:$L$41,2,FALSE)</f>
        <v>4.a) Mejorar el acceso al empleo de las personas demandantes de empleo</v>
      </c>
      <c r="K26" s="179" t="s">
        <v>328</v>
      </c>
      <c r="L26" s="166"/>
      <c r="M26" s="167" t="s">
        <v>329</v>
      </c>
      <c r="N26" s="202" t="s">
        <v>330</v>
      </c>
      <c r="O26" s="163">
        <v>2024</v>
      </c>
      <c r="P26" s="85"/>
      <c r="Q26" s="100">
        <v>2025</v>
      </c>
      <c r="R26" s="164"/>
      <c r="S26" s="168"/>
    </row>
    <row r="27" spans="1:23" ht="70.8" customHeight="1" x14ac:dyDescent="1.85">
      <c r="A27" s="149" t="str">
        <f>IFERROR(VLOOKUP(F27,Campos!$B$3:$C$8,2,FALSE),"")</f>
        <v>ECD</v>
      </c>
      <c r="B27" s="149" t="str">
        <f>IFERROR(VLOOKUP(G27,Campos!$B$12:$C$25,2,FALSE),"")</f>
        <v>DGUII</v>
      </c>
      <c r="C27" s="78">
        <f t="shared" si="1"/>
        <v>18</v>
      </c>
      <c r="D27" s="106" t="s">
        <v>321</v>
      </c>
      <c r="E27" s="106" t="s">
        <v>299</v>
      </c>
      <c r="F27" s="165" t="s">
        <v>7</v>
      </c>
      <c r="G27" s="165" t="s">
        <v>21</v>
      </c>
      <c r="H27" s="84" t="s">
        <v>327</v>
      </c>
      <c r="I27" s="198" t="str">
        <f>MID(Tabla1[[#This Row],[Actuación]],1,8)</f>
        <v>01/4a.02</v>
      </c>
      <c r="J27" s="86" t="str">
        <f>VLOOKUP(Tabla1[[#This Row],[Actuación]],Campos!$K$3:$L$41,2,FALSE)</f>
        <v>4.a) Mejorar el acceso al empleo de las personas demandantes de empleo</v>
      </c>
      <c r="K27" s="179" t="s">
        <v>331</v>
      </c>
      <c r="L27" s="166"/>
      <c r="M27" s="167" t="s">
        <v>332</v>
      </c>
      <c r="N27" s="202">
        <v>1815995</v>
      </c>
      <c r="O27" s="163">
        <v>2024</v>
      </c>
      <c r="P27" s="85"/>
      <c r="Q27" s="100">
        <v>2027</v>
      </c>
      <c r="R27" s="164"/>
      <c r="S27" s="168"/>
    </row>
    <row r="28" spans="1:23" ht="70.8" customHeight="1" x14ac:dyDescent="1.85">
      <c r="A28" s="149" t="str">
        <f>IFERROR(VLOOKUP(F28,Campos!$B$3:$C$8,2,FALSE),"")</f>
        <v>ECD</v>
      </c>
      <c r="B28" s="149" t="str">
        <f>IFERROR(VLOOKUP(G28,Campos!$B$12:$C$25,2,FALSE),"")</f>
        <v>DGUII</v>
      </c>
      <c r="C28" s="78">
        <f t="shared" si="1"/>
        <v>19</v>
      </c>
      <c r="D28" s="106" t="s">
        <v>321</v>
      </c>
      <c r="E28" s="106" t="s">
        <v>299</v>
      </c>
      <c r="F28" s="165" t="s">
        <v>7</v>
      </c>
      <c r="G28" s="165" t="s">
        <v>21</v>
      </c>
      <c r="H28" s="84" t="s">
        <v>326</v>
      </c>
      <c r="I28" s="198" t="str">
        <f>MID(Tabla1[[#This Row],[Actuación]],1,8)</f>
        <v>03/4f.01</v>
      </c>
      <c r="J28" s="86" t="str">
        <f>VLOOKUP(Tabla1[[#This Row],[Actuación]],Campos!$K$3:$L$41,2,FALSE)</f>
        <v>4.f) Promover la igualdad de acceso a una educación y una formación de calidad e inclusivas</v>
      </c>
      <c r="K28" s="179" t="s">
        <v>333</v>
      </c>
      <c r="L28" s="166" t="s">
        <v>334</v>
      </c>
      <c r="M28" s="167" t="s">
        <v>335</v>
      </c>
      <c r="N28" s="202">
        <v>1510800</v>
      </c>
      <c r="O28" s="163">
        <v>2024</v>
      </c>
      <c r="P28" s="85"/>
      <c r="Q28" s="100">
        <v>2025</v>
      </c>
      <c r="R28" s="164"/>
      <c r="S28" s="168"/>
    </row>
    <row r="29" spans="1:23" x14ac:dyDescent="1.85">
      <c r="A29" s="149" t="str">
        <f>IFERROR(VLOOKUP(F29,Campos!$B$3:$C$8,2,FALSE),"")</f>
        <v>EEE</v>
      </c>
      <c r="B29" s="149" t="str">
        <f>IFERROR(VLOOKUP(G29,Campos!$B$12:$C$25,2,FALSE),"")</f>
        <v>DGATES</v>
      </c>
      <c r="C29" s="78">
        <f t="shared" si="1"/>
        <v>20</v>
      </c>
      <c r="D29" s="106" t="s">
        <v>321</v>
      </c>
      <c r="E29" s="106" t="s">
        <v>299</v>
      </c>
      <c r="F29" s="165" t="s">
        <v>9</v>
      </c>
      <c r="G29" s="165" t="s">
        <v>24</v>
      </c>
      <c r="H29" s="84" t="s">
        <v>340</v>
      </c>
      <c r="I29" s="198" t="str">
        <f>MID(Tabla1[[#This Row],[Actuación]],1,8)</f>
        <v>01/4a.07</v>
      </c>
      <c r="J29" s="192" t="str">
        <f>VLOOKUP(Tabla1[[#This Row],[Actuación]],Campos!$K$3:$L$41,2,FALSE)</f>
        <v>4.a) Mejorar el acceso al empleo de las personas demandantes de empleo</v>
      </c>
      <c r="K29" s="193" t="s">
        <v>341</v>
      </c>
      <c r="L29" s="194"/>
      <c r="M29" s="167" t="s">
        <v>342</v>
      </c>
      <c r="N29" s="202">
        <v>357000</v>
      </c>
      <c r="O29" s="195">
        <v>2023</v>
      </c>
      <c r="P29" s="196"/>
      <c r="Q29" s="197">
        <v>2023</v>
      </c>
      <c r="R29" s="164"/>
      <c r="S29" s="168" t="s">
        <v>343</v>
      </c>
    </row>
    <row r="30" spans="1:23" x14ac:dyDescent="1.85">
      <c r="A30" s="149" t="str">
        <f>IFERROR(VLOOKUP(F30,Campos!$B$3:$C$8,2,FALSE),"")</f>
        <v>EEE</v>
      </c>
      <c r="B30" s="149" t="str">
        <f>IFERROR(VLOOKUP(G30,Campos!$B$12:$C$25,2,FALSE),"")</f>
        <v>DGFPE</v>
      </c>
      <c r="C30" s="78">
        <f t="shared" si="1"/>
        <v>21</v>
      </c>
      <c r="D30" s="106" t="s">
        <v>321</v>
      </c>
      <c r="E30" s="106" t="s">
        <v>299</v>
      </c>
      <c r="F30" s="165" t="s">
        <v>9</v>
      </c>
      <c r="G30" s="165" t="s">
        <v>25</v>
      </c>
      <c r="H30" s="191" t="s">
        <v>344</v>
      </c>
      <c r="I30" s="199" t="str">
        <f>MID(Tabla1[[#This Row],[Actuación]],1,8)</f>
        <v>05/4a.03</v>
      </c>
      <c r="J30" s="192" t="str">
        <f>VLOOKUP(Tabla1[[#This Row],[Actuación]],Campos!$K$3:$L$41,2,FALSE)</f>
        <v>4.a) Mejorar el acceso al empleo de las personas demandantes de empleo</v>
      </c>
      <c r="K30" s="193" t="s">
        <v>345</v>
      </c>
      <c r="L30" s="194" t="s">
        <v>346</v>
      </c>
      <c r="M30" s="167" t="s">
        <v>347</v>
      </c>
      <c r="N30" s="202">
        <v>1600000</v>
      </c>
      <c r="O30" s="195">
        <v>2023</v>
      </c>
      <c r="P30" s="196" t="s">
        <v>287</v>
      </c>
      <c r="Q30" s="197">
        <v>2023</v>
      </c>
      <c r="R30" s="164" t="s">
        <v>268</v>
      </c>
      <c r="S30" s="168" t="s">
        <v>348</v>
      </c>
    </row>
    <row r="31" spans="1:23" x14ac:dyDescent="1.85">
      <c r="A31" s="149" t="str">
        <f>IFERROR(VLOOKUP(F31,Campos!$B$3:$C$8,2,FALSE),"")</f>
        <v/>
      </c>
      <c r="B31" s="149" t="str">
        <f>IFERROR(VLOOKUP(G31,Campos!$B$12:$C$25,2,FALSE),"")</f>
        <v/>
      </c>
    </row>
    <row r="32" spans="1:23" x14ac:dyDescent="1.85">
      <c r="A32" s="149" t="str">
        <f>IFERROR(VLOOKUP(F32,Campos!$B$3:$C$8,2,FALSE),"")</f>
        <v/>
      </c>
      <c r="B32" s="149" t="str">
        <f>IFERROR(VLOOKUP(G32,Campos!$B$12:$C$25,2,FALSE),"")</f>
        <v/>
      </c>
    </row>
    <row r="33" spans="1:2" x14ac:dyDescent="1.85">
      <c r="A33" s="149" t="str">
        <f>IFERROR(VLOOKUP(F33,Campos!$B$3:$C$8,2,FALSE),"")</f>
        <v/>
      </c>
      <c r="B33" s="149" t="str">
        <f>IFERROR(VLOOKUP(G33,Campos!$B$12:$C$25,2,FALSE),"")</f>
        <v/>
      </c>
    </row>
    <row r="34" spans="1:2" x14ac:dyDescent="1.85">
      <c r="A34" s="149" t="str">
        <f>IFERROR(VLOOKUP(F34,Campos!$B$3:$C$8,2,FALSE),"")</f>
        <v/>
      </c>
      <c r="B34" s="149" t="str">
        <f>IFERROR(VLOOKUP(G34,Campos!$B$12:$C$25,2,FALSE),"")</f>
        <v/>
      </c>
    </row>
    <row r="35" spans="1:2" x14ac:dyDescent="1.85">
      <c r="A35" s="149" t="str">
        <f>IFERROR(VLOOKUP(F35,Campos!$B$3:$C$8,2,FALSE),"")</f>
        <v/>
      </c>
      <c r="B35" s="149" t="str">
        <f>IFERROR(VLOOKUP(G35,Campos!$B$12:$C$25,2,FALSE),"")</f>
        <v/>
      </c>
    </row>
    <row r="36" spans="1:2" x14ac:dyDescent="1.85">
      <c r="A36" s="149" t="str">
        <f>IFERROR(VLOOKUP(F36,Campos!$B$3:$C$8,2,FALSE),"")</f>
        <v/>
      </c>
      <c r="B36" s="149" t="str">
        <f>IFERROR(VLOOKUP(G36,Campos!$B$12:$C$25,2,FALSE),"")</f>
        <v/>
      </c>
    </row>
    <row r="37" spans="1:2" x14ac:dyDescent="1.85">
      <c r="A37" s="149" t="str">
        <f>IFERROR(VLOOKUP(F37,Campos!$B$3:$C$8,2,FALSE),"")</f>
        <v/>
      </c>
      <c r="B37" s="149" t="str">
        <f>IFERROR(VLOOKUP(G37,Campos!$B$12:$C$25,2,FALSE),"")</f>
        <v/>
      </c>
    </row>
    <row r="38" spans="1:2" x14ac:dyDescent="1.85">
      <c r="A38" s="149" t="str">
        <f>IFERROR(VLOOKUP(F38,Campos!$B$3:$C$8,2,FALSE),"")</f>
        <v/>
      </c>
      <c r="B38" s="149" t="str">
        <f>IFERROR(VLOOKUP(G38,Campos!$B$12:$C$25,2,FALSE),"")</f>
        <v/>
      </c>
    </row>
    <row r="39" spans="1:2" x14ac:dyDescent="1.85">
      <c r="A39" s="149" t="str">
        <f>IFERROR(VLOOKUP(F39,Campos!$B$3:$C$8,2,FALSE),"")</f>
        <v/>
      </c>
      <c r="B39" s="149" t="str">
        <f>IFERROR(VLOOKUP(G39,Campos!$B$12:$C$25,2,FALSE),"")</f>
        <v/>
      </c>
    </row>
    <row r="40" spans="1:2" x14ac:dyDescent="1.85">
      <c r="A40" s="149" t="str">
        <f>IFERROR(VLOOKUP(F40,Campos!$B$3:$C$8,2,FALSE),"")</f>
        <v/>
      </c>
      <c r="B40" s="149" t="str">
        <f>IFERROR(VLOOKUP(G40,Campos!$B$12:$C$25,2,FALSE),"")</f>
        <v/>
      </c>
    </row>
    <row r="41" spans="1:2" x14ac:dyDescent="1.85">
      <c r="A41" s="149" t="str">
        <f>IFERROR(VLOOKUP(F41,Campos!$B$3:$C$8,2,FALSE),"")</f>
        <v/>
      </c>
      <c r="B41" s="149" t="str">
        <f>IFERROR(VLOOKUP(G41,Campos!$B$12:$C$25,2,FALSE),"")</f>
        <v/>
      </c>
    </row>
    <row r="42" spans="1:2" x14ac:dyDescent="1.85">
      <c r="A42" s="149" t="str">
        <f>IFERROR(VLOOKUP(F42,Campos!$B$3:$C$8,2,FALSE),"")</f>
        <v/>
      </c>
      <c r="B42" s="149" t="str">
        <f>IFERROR(VLOOKUP(G42,Campos!$B$12:$C$25,2,FALSE),"")</f>
        <v/>
      </c>
    </row>
    <row r="43" spans="1:2" x14ac:dyDescent="1.85">
      <c r="A43" s="149" t="str">
        <f>IFERROR(VLOOKUP(F43,Campos!$B$3:$C$8,2,FALSE),"")</f>
        <v/>
      </c>
      <c r="B43" s="149" t="str">
        <f>IFERROR(VLOOKUP(G43,Campos!$B$12:$C$25,2,FALSE),"")</f>
        <v/>
      </c>
    </row>
    <row r="44" spans="1:2" x14ac:dyDescent="1.85">
      <c r="A44" s="149" t="str">
        <f>IFERROR(VLOOKUP(F44,Campos!$B$3:$C$8,2,FALSE),"")</f>
        <v/>
      </c>
      <c r="B44" s="149" t="str">
        <f>IFERROR(VLOOKUP(G44,Campos!$B$12:$C$25,2,FALSE),"")</f>
        <v/>
      </c>
    </row>
    <row r="45" spans="1:2" x14ac:dyDescent="1.85">
      <c r="A45" s="149" t="str">
        <f>IFERROR(VLOOKUP(F45,Campos!$B$3:$C$8,2,FALSE),"")</f>
        <v/>
      </c>
      <c r="B45" s="149" t="str">
        <f>IFERROR(VLOOKUP(G45,Campos!$B$12:$C$25,2,FALSE),"")</f>
        <v/>
      </c>
    </row>
    <row r="46" spans="1:2" x14ac:dyDescent="1.85">
      <c r="A46" s="149" t="str">
        <f>IFERROR(VLOOKUP(F46,Campos!$B$3:$C$8,2,FALSE),"")</f>
        <v/>
      </c>
      <c r="B46" s="149" t="str">
        <f>IFERROR(VLOOKUP(G46,Campos!$B$12:$C$25,2,FALSE),"")</f>
        <v/>
      </c>
    </row>
    <row r="47" spans="1:2" x14ac:dyDescent="1.85">
      <c r="A47" s="149" t="str">
        <f>IFERROR(VLOOKUP(F47,Campos!$B$3:$C$8,2,FALSE),"")</f>
        <v/>
      </c>
      <c r="B47" s="149" t="str">
        <f>IFERROR(VLOOKUP(G47,Campos!$B$12:$C$25,2,FALSE),"")</f>
        <v/>
      </c>
    </row>
    <row r="48" spans="1:2" x14ac:dyDescent="1.85">
      <c r="A48" s="149" t="str">
        <f>IFERROR(VLOOKUP(F48,Campos!$B$3:$C$8,2,FALSE),"")</f>
        <v/>
      </c>
      <c r="B48" s="149" t="str">
        <f>IFERROR(VLOOKUP(G48,Campos!$B$12:$C$25,2,FALSE),"")</f>
        <v/>
      </c>
    </row>
    <row r="49" spans="1:2" x14ac:dyDescent="1.85">
      <c r="A49" s="149" t="str">
        <f>IFERROR(VLOOKUP(F49,Campos!$B$3:$C$8,2,FALSE),"")</f>
        <v/>
      </c>
      <c r="B49" s="149" t="str">
        <f>IFERROR(VLOOKUP(G49,Campos!$B$12:$C$25,2,FALSE),"")</f>
        <v/>
      </c>
    </row>
    <row r="50" spans="1:2" x14ac:dyDescent="1.85">
      <c r="A50" s="149" t="str">
        <f>IFERROR(VLOOKUP(F50,Campos!$B$3:$C$8,2,FALSE),"")</f>
        <v/>
      </c>
      <c r="B50" s="149" t="str">
        <f>IFERROR(VLOOKUP(G50,Campos!$B$12:$C$25,2,FALSE),"")</f>
        <v/>
      </c>
    </row>
    <row r="51" spans="1:2" x14ac:dyDescent="1.85">
      <c r="A51" s="149" t="str">
        <f>IFERROR(VLOOKUP(F51,Campos!$B$3:$C$8,2,FALSE),"")</f>
        <v/>
      </c>
      <c r="B51" s="149" t="str">
        <f>IFERROR(VLOOKUP(G51,Campos!$B$12:$C$25,2,FALSE),"")</f>
        <v/>
      </c>
    </row>
    <row r="52" spans="1:2" x14ac:dyDescent="1.85">
      <c r="A52" s="149" t="str">
        <f>IFERROR(VLOOKUP(F52,Campos!$B$3:$C$8,2,FALSE),"")</f>
        <v/>
      </c>
      <c r="B52" s="149" t="str">
        <f>IFERROR(VLOOKUP(G52,Campos!$B$12:$C$25,2,FALSE),"")</f>
        <v/>
      </c>
    </row>
    <row r="53" spans="1:2" x14ac:dyDescent="1.85">
      <c r="A53" s="149" t="str">
        <f>IFERROR(VLOOKUP(F53,Campos!$B$3:$C$8,2,FALSE),"")</f>
        <v/>
      </c>
      <c r="B53" s="149" t="str">
        <f>IFERROR(VLOOKUP(G53,Campos!$B$12:$C$25,2,FALSE),"")</f>
        <v/>
      </c>
    </row>
    <row r="54" spans="1:2" x14ac:dyDescent="1.85">
      <c r="A54" s="149" t="str">
        <f>IFERROR(VLOOKUP(F54,Campos!$B$3:$C$8,2,FALSE),"")</f>
        <v/>
      </c>
      <c r="B54" s="149" t="str">
        <f>IFERROR(VLOOKUP(G54,Campos!$B$12:$C$25,2,FALSE),"")</f>
        <v/>
      </c>
    </row>
    <row r="55" spans="1:2" x14ac:dyDescent="1.85">
      <c r="A55" s="149" t="str">
        <f>IFERROR(VLOOKUP(F55,Campos!$B$3:$C$8,2,FALSE),"")</f>
        <v/>
      </c>
      <c r="B55" s="149" t="str">
        <f>IFERROR(VLOOKUP(G55,Campos!$B$12:$C$25,2,FALSE),"")</f>
        <v/>
      </c>
    </row>
    <row r="56" spans="1:2" x14ac:dyDescent="1.85">
      <c r="A56" s="149" t="str">
        <f>IFERROR(VLOOKUP(F56,Campos!$B$3:$C$8,2,FALSE),"")</f>
        <v/>
      </c>
      <c r="B56" s="149" t="str">
        <f>IFERROR(VLOOKUP(G56,Campos!$B$12:$C$25,2,FALSE),"")</f>
        <v/>
      </c>
    </row>
    <row r="57" spans="1:2" x14ac:dyDescent="1.85">
      <c r="A57" s="149" t="str">
        <f>IFERROR(VLOOKUP(F57,Campos!$B$3:$C$8,2,FALSE),"")</f>
        <v/>
      </c>
      <c r="B57" s="149" t="str">
        <f>IFERROR(VLOOKUP(G57,Campos!$B$12:$C$25,2,FALSE),"")</f>
        <v/>
      </c>
    </row>
    <row r="58" spans="1:2" x14ac:dyDescent="1.85">
      <c r="A58" s="149" t="str">
        <f>IFERROR(VLOOKUP(F58,Campos!$B$3:$C$8,2,FALSE),"")</f>
        <v/>
      </c>
      <c r="B58" s="149" t="str">
        <f>IFERROR(VLOOKUP(G58,Campos!$B$12:$C$25,2,FALSE),"")</f>
        <v/>
      </c>
    </row>
    <row r="59" spans="1:2" x14ac:dyDescent="1.85">
      <c r="A59" s="149" t="str">
        <f>IFERROR(VLOOKUP(F59,Campos!$B$3:$C$8,2,FALSE),"")</f>
        <v/>
      </c>
      <c r="B59" s="149" t="str">
        <f>IFERROR(VLOOKUP(G59,Campos!$B$12:$C$25,2,FALSE),"")</f>
        <v/>
      </c>
    </row>
    <row r="60" spans="1:2" x14ac:dyDescent="1.85">
      <c r="A60" s="149" t="str">
        <f>IFERROR(VLOOKUP(F60,Campos!$B$3:$C$8,2,FALSE),"")</f>
        <v/>
      </c>
      <c r="B60" s="149" t="str">
        <f>IFERROR(VLOOKUP(G60,Campos!$B$12:$C$25,2,FALSE),"")</f>
        <v/>
      </c>
    </row>
    <row r="61" spans="1:2" x14ac:dyDescent="1.85">
      <c r="A61" s="149" t="str">
        <f>IFERROR(VLOOKUP(F61,Campos!$B$3:$C$8,2,FALSE),"")</f>
        <v/>
      </c>
      <c r="B61" s="149" t="str">
        <f>IFERROR(VLOOKUP(G61,Campos!$B$12:$C$25,2,FALSE),"")</f>
        <v/>
      </c>
    </row>
    <row r="62" spans="1:2" x14ac:dyDescent="1.85">
      <c r="A62" s="149" t="str">
        <f>IFERROR(VLOOKUP(F62,Campos!$B$3:$C$8,2,FALSE),"")</f>
        <v/>
      </c>
      <c r="B62" s="149" t="str">
        <f>IFERROR(VLOOKUP(G62,Campos!$B$12:$C$25,2,FALSE),"")</f>
        <v/>
      </c>
    </row>
    <row r="63" spans="1:2" x14ac:dyDescent="1.85">
      <c r="A63" s="149" t="str">
        <f>IFERROR(VLOOKUP(F63,Campos!$B$3:$C$8,2,FALSE),"")</f>
        <v/>
      </c>
      <c r="B63" s="149" t="str">
        <f>IFERROR(VLOOKUP(G63,Campos!$B$12:$C$25,2,FALSE),"")</f>
        <v/>
      </c>
    </row>
    <row r="64" spans="1:2" x14ac:dyDescent="1.85">
      <c r="A64" s="149" t="str">
        <f>IFERROR(VLOOKUP(F64,Campos!$B$3:$C$8,2,FALSE),"")</f>
        <v/>
      </c>
      <c r="B64" s="149" t="str">
        <f>IFERROR(VLOOKUP(G64,Campos!$B$12:$C$25,2,FALSE),"")</f>
        <v/>
      </c>
    </row>
    <row r="65" spans="1:2" x14ac:dyDescent="1.85">
      <c r="A65" s="149" t="str">
        <f>IFERROR(VLOOKUP(F65,Campos!$B$3:$C$8,2,FALSE),"")</f>
        <v/>
      </c>
      <c r="B65" s="149" t="str">
        <f>IFERROR(VLOOKUP(G65,Campos!$B$12:$C$25,2,FALSE),"")</f>
        <v/>
      </c>
    </row>
    <row r="66" spans="1:2" x14ac:dyDescent="1.85">
      <c r="A66" s="149" t="str">
        <f>IFERROR(VLOOKUP(F66,Campos!$B$3:$C$8,2,FALSE),"")</f>
        <v/>
      </c>
      <c r="B66" s="149" t="str">
        <f>IFERROR(VLOOKUP(G66,Campos!$B$12:$C$25,2,FALSE),"")</f>
        <v/>
      </c>
    </row>
    <row r="67" spans="1:2" x14ac:dyDescent="1.85">
      <c r="A67" s="149" t="str">
        <f>IFERROR(VLOOKUP(F67,Campos!$B$3:$C$8,2,FALSE),"")</f>
        <v/>
      </c>
      <c r="B67" s="149" t="str">
        <f>IFERROR(VLOOKUP(G67,Campos!$B$12:$C$25,2,FALSE),"")</f>
        <v/>
      </c>
    </row>
    <row r="68" spans="1:2" x14ac:dyDescent="1.85">
      <c r="A68" s="149" t="str">
        <f>IFERROR(VLOOKUP(F68,Campos!$B$3:$C$8,2,FALSE),"")</f>
        <v/>
      </c>
      <c r="B68" s="149" t="str">
        <f>IFERROR(VLOOKUP(G68,Campos!$B$12:$C$25,2,FALSE),"")</f>
        <v/>
      </c>
    </row>
    <row r="69" spans="1:2" x14ac:dyDescent="1.85">
      <c r="A69" s="149" t="str">
        <f>IFERROR(VLOOKUP(F69,Campos!$B$3:$C$8,2,FALSE),"")</f>
        <v/>
      </c>
      <c r="B69" s="149" t="str">
        <f>IFERROR(VLOOKUP(G69,Campos!$B$12:$C$25,2,FALSE),"")</f>
        <v/>
      </c>
    </row>
    <row r="70" spans="1:2" x14ac:dyDescent="1.85">
      <c r="A70" s="149" t="str">
        <f>IFERROR(VLOOKUP(F70,Campos!$B$3:$C$8,2,FALSE),"")</f>
        <v/>
      </c>
      <c r="B70" s="149" t="str">
        <f>IFERROR(VLOOKUP(G70,Campos!$B$12:$C$25,2,FALSE),"")</f>
        <v/>
      </c>
    </row>
    <row r="71" spans="1:2" x14ac:dyDescent="1.85">
      <c r="A71" s="149" t="str">
        <f>IFERROR(VLOOKUP(F71,Campos!$B$3:$C$8,2,FALSE),"")</f>
        <v/>
      </c>
      <c r="B71" s="149" t="str">
        <f>IFERROR(VLOOKUP(G71,Campos!$B$12:$C$25,2,FALSE),"")</f>
        <v/>
      </c>
    </row>
    <row r="72" spans="1:2" x14ac:dyDescent="1.85">
      <c r="A72" s="149" t="str">
        <f>IFERROR(VLOOKUP(F72,Campos!$B$3:$C$8,2,FALSE),"")</f>
        <v/>
      </c>
      <c r="B72" s="149" t="str">
        <f>IFERROR(VLOOKUP(G72,Campos!$B$12:$C$25,2,FALSE),"")</f>
        <v/>
      </c>
    </row>
    <row r="73" spans="1:2" x14ac:dyDescent="1.85">
      <c r="A73" s="149" t="str">
        <f>IFERROR(VLOOKUP(F73,Campos!$B$3:$C$8,2,FALSE),"")</f>
        <v/>
      </c>
      <c r="B73" s="149" t="str">
        <f>IFERROR(VLOOKUP(G73,Campos!$B$12:$C$25,2,FALSE),"")</f>
        <v/>
      </c>
    </row>
    <row r="74" spans="1:2" x14ac:dyDescent="1.85">
      <c r="A74" s="149" t="str">
        <f>IFERROR(VLOOKUP(F74,Campos!$B$3:$C$8,2,FALSE),"")</f>
        <v/>
      </c>
      <c r="B74" s="149" t="str">
        <f>IFERROR(VLOOKUP(G74,Campos!$B$12:$C$25,2,FALSE),"")</f>
        <v/>
      </c>
    </row>
    <row r="75" spans="1:2" x14ac:dyDescent="1.85">
      <c r="A75" s="149" t="str">
        <f>IFERROR(VLOOKUP(F75,Campos!$B$3:$C$8,2,FALSE),"")</f>
        <v/>
      </c>
      <c r="B75" s="149" t="str">
        <f>IFERROR(VLOOKUP(G75,Campos!$B$12:$C$25,2,FALSE),"")</f>
        <v/>
      </c>
    </row>
    <row r="76" spans="1:2" x14ac:dyDescent="1.85">
      <c r="A76" s="149" t="str">
        <f>IFERROR(VLOOKUP(F76,Campos!$B$3:$C$8,2,FALSE),"")</f>
        <v/>
      </c>
      <c r="B76" s="149" t="str">
        <f>IFERROR(VLOOKUP(G76,Campos!$B$12:$C$25,2,FALSE),"")</f>
        <v/>
      </c>
    </row>
    <row r="77" spans="1:2" x14ac:dyDescent="1.85">
      <c r="A77" s="149" t="str">
        <f>IFERROR(VLOOKUP(F77,Campos!$B$3:$C$8,2,FALSE),"")</f>
        <v/>
      </c>
      <c r="B77" s="149" t="str">
        <f>IFERROR(VLOOKUP(G77,Campos!$B$12:$C$25,2,FALSE),"")</f>
        <v/>
      </c>
    </row>
    <row r="78" spans="1:2" x14ac:dyDescent="1.85">
      <c r="A78" s="149" t="str">
        <f>IFERROR(VLOOKUP(F78,Campos!$B$3:$C$8,2,FALSE),"")</f>
        <v/>
      </c>
      <c r="B78" s="149" t="str">
        <f>IFERROR(VLOOKUP(G78,Campos!$B$12:$C$25,2,FALSE),"")</f>
        <v/>
      </c>
    </row>
  </sheetData>
  <sheetProtection algorithmName="SHA-512" hashValue="K3bI3AN844jw+gEA0Oeu5CRgepbkNjaWMOGzOx+kHH+ctMOLFaeSs1hC90P4tIzQ62Vrq3NtpwggK/EvwCp2zw==" saltValue="XEs+61HpQy0wEkZa6WIdrQ==" spinCount="100000" sheet="1" formatCells="0" formatColumns="0" formatRows="0" insertColumns="0" insertRows="0" insertHyperlinks="0" deleteColumns="0" deleteRows="0" sort="0" autoFilter="0" pivotTables="0"/>
  <dataConsolidate/>
  <mergeCells count="2">
    <mergeCell ref="O8:R8"/>
    <mergeCell ref="C2:K2"/>
  </mergeCells>
  <phoneticPr fontId="11" type="noConversion"/>
  <dataValidations count="7">
    <dataValidation type="list" allowBlank="1" showInputMessage="1" showErrorMessage="1" sqref="Q10:Q30 O10:O30" xr:uid="{F0069324-555A-4235-92CE-5D178A529719}">
      <formula1>"2023,2024,2025,2026,2027,2028,2029"</formula1>
    </dataValidation>
    <dataValidation type="list" allowBlank="1" showInputMessage="1" showErrorMessage="1" sqref="P10:P30 R10:R30" xr:uid="{12A8BCBE-DC70-4E25-BFEB-51D22EACE1BD}">
      <formula1>"Primer trimestre, Segundo trimestre, Tercer trimestre, Cuarto trimestre"</formula1>
    </dataValidation>
    <dataValidation type="list" allowBlank="1" showInputMessage="1" showErrorMessage="1" sqref="H10:H30" xr:uid="{E691B8A5-2E42-41E1-A0FE-4ECC710F3993}">
      <formula1>INDIRECT($B10)</formula1>
    </dataValidation>
    <dataValidation type="list" allowBlank="1" showInputMessage="1" showErrorMessage="1" sqref="D10:D30" xr:uid="{59C9B229-1F97-485E-A092-77145BD8611A}">
      <formula1>"ES42 Castilla-La Mancha"</formula1>
    </dataValidation>
    <dataValidation type="list" allowBlank="1" showInputMessage="1" showErrorMessage="1" sqref="E10:E30" xr:uid="{A6F83F5C-F63A-4738-97D6-1C6E94B59EFA}">
      <mc:AlternateContent xmlns:x12ac="http://schemas.microsoft.com/office/spreadsheetml/2011/1/ac" xmlns:mc="http://schemas.openxmlformats.org/markup-compatibility/2006">
        <mc:Choice Requires="x12ac">
          <x12ac:list>"OP4. Una Europa más social e inclusiva, por medio de la aplicación del pilar europeo de derechos sociales"</x12ac:list>
        </mc:Choice>
        <mc:Fallback>
          <formula1>"OP4. Una Europa más social e inclusiva, por medio de la aplicación del pilar europeo de derechos sociales"</formula1>
        </mc:Fallback>
      </mc:AlternateContent>
    </dataValidation>
    <dataValidation type="list" allowBlank="1" showInputMessage="1" showErrorMessage="1" sqref="H31:I1048576" xr:uid="{B4F0BE8E-A731-4E0B-AAEA-E583445557D6}">
      <formula1>INDIRECT($B24)</formula1>
    </dataValidation>
    <dataValidation type="list" allowBlank="1" showInputMessage="1" showErrorMessage="1" sqref="G10:G30" xr:uid="{43813CA4-AF38-4B46-AE6B-6ED0C5F7E1A5}">
      <formula1>INDIRECT($A10)</formula1>
    </dataValidation>
  </dataValidations>
  <printOptions horizontalCentered="1"/>
  <pageMargins left="0.19685039370078741" right="0.19685039370078741" top="0.39370078740157483" bottom="0.19685039370078741" header="0.19685039370078741" footer="0.19685039370078741"/>
  <pageSetup paperSize="9" scale="44" fitToHeight="0"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FDC728AB-BD3B-4709-B558-ABEA207A5178}">
          <x14:formula1>
            <xm:f>Campos!$B$3:$B$8</xm:f>
          </x14:formula1>
          <xm:sqref>F10:F30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22628-D9D0-4EBD-A0E8-0D7DE79AA3D8}">
  <dimension ref="A3:C19"/>
  <sheetViews>
    <sheetView showGridLines="0" workbookViewId="0">
      <selection activeCell="B12" sqref="B12"/>
    </sheetView>
  </sheetViews>
  <sheetFormatPr baseColWidth="10" defaultRowHeight="14.4" x14ac:dyDescent="0.3"/>
  <cols>
    <col min="1" max="1" width="42.6640625" style="42" bestFit="1" customWidth="1"/>
    <col min="2" max="3" width="11.44140625" style="203" customWidth="1"/>
    <col min="4" max="4" width="11.88671875" style="42" bestFit="1" customWidth="1"/>
    <col min="5" max="16384" width="11.5546875" style="42"/>
  </cols>
  <sheetData>
    <row r="3" spans="1:3" x14ac:dyDescent="0.3">
      <c r="A3" s="212" t="s">
        <v>350</v>
      </c>
      <c r="B3" s="213" t="s">
        <v>350</v>
      </c>
      <c r="C3" s="214"/>
    </row>
    <row r="4" spans="1:3" x14ac:dyDescent="0.3">
      <c r="A4" s="206" t="s">
        <v>350</v>
      </c>
      <c r="B4" s="215">
        <v>2023</v>
      </c>
      <c r="C4" s="207">
        <v>2024</v>
      </c>
    </row>
    <row r="5" spans="1:3" x14ac:dyDescent="0.3">
      <c r="A5" s="208" t="s">
        <v>9</v>
      </c>
      <c r="B5" s="216"/>
      <c r="C5" s="209"/>
    </row>
    <row r="6" spans="1:3" x14ac:dyDescent="0.3">
      <c r="A6" s="204" t="s">
        <v>24</v>
      </c>
      <c r="B6" s="217">
        <v>1</v>
      </c>
      <c r="C6" s="205"/>
    </row>
    <row r="7" spans="1:3" x14ac:dyDescent="0.3">
      <c r="A7" s="204" t="s">
        <v>25</v>
      </c>
      <c r="B7" s="217">
        <v>1</v>
      </c>
      <c r="C7" s="205"/>
    </row>
    <row r="8" spans="1:3" x14ac:dyDescent="0.3">
      <c r="A8" s="210" t="s">
        <v>7</v>
      </c>
      <c r="B8" s="218"/>
      <c r="C8" s="211"/>
    </row>
    <row r="9" spans="1:3" x14ac:dyDescent="0.3">
      <c r="A9" s="204" t="s">
        <v>20</v>
      </c>
      <c r="B9" s="217">
        <v>3</v>
      </c>
      <c r="C9" s="205"/>
    </row>
    <row r="10" spans="1:3" x14ac:dyDescent="0.3">
      <c r="A10" s="204" t="s">
        <v>21</v>
      </c>
      <c r="B10" s="217"/>
      <c r="C10" s="205">
        <v>3</v>
      </c>
    </row>
    <row r="11" spans="1:3" x14ac:dyDescent="0.3">
      <c r="A11" s="210" t="s">
        <v>5</v>
      </c>
      <c r="B11" s="218"/>
      <c r="C11" s="211"/>
    </row>
    <row r="12" spans="1:3" x14ac:dyDescent="0.3">
      <c r="A12" s="204" t="s">
        <v>16</v>
      </c>
      <c r="B12" s="217">
        <v>3</v>
      </c>
      <c r="C12" s="205">
        <v>5</v>
      </c>
    </row>
    <row r="13" spans="1:3" x14ac:dyDescent="0.3">
      <c r="A13" s="204" t="s">
        <v>17</v>
      </c>
      <c r="B13" s="217">
        <v>1</v>
      </c>
      <c r="C13" s="205"/>
    </row>
    <row r="14" spans="1:3" x14ac:dyDescent="0.3">
      <c r="A14" s="204" t="s">
        <v>18</v>
      </c>
      <c r="B14" s="217">
        <v>1</v>
      </c>
      <c r="C14" s="205"/>
    </row>
    <row r="15" spans="1:3" x14ac:dyDescent="0.3">
      <c r="A15" s="210" t="s">
        <v>11</v>
      </c>
      <c r="B15" s="218"/>
      <c r="C15" s="211"/>
    </row>
    <row r="16" spans="1:3" x14ac:dyDescent="0.3">
      <c r="A16" s="204" t="s">
        <v>28</v>
      </c>
      <c r="B16" s="217">
        <v>1</v>
      </c>
      <c r="C16" s="205"/>
    </row>
    <row r="17" spans="1:3" x14ac:dyDescent="0.3">
      <c r="A17" s="210" t="s">
        <v>13</v>
      </c>
      <c r="B17" s="218"/>
      <c r="C17" s="211"/>
    </row>
    <row r="18" spans="1:3" ht="15" thickBot="1" x14ac:dyDescent="0.35">
      <c r="A18" s="204" t="s">
        <v>29</v>
      </c>
      <c r="B18" s="217">
        <v>2</v>
      </c>
      <c r="C18" s="205"/>
    </row>
    <row r="19" spans="1:3" ht="15" thickBot="1" x14ac:dyDescent="0.35">
      <c r="A19" s="219" t="s">
        <v>248</v>
      </c>
      <c r="B19" s="220">
        <v>13</v>
      </c>
      <c r="C19" s="220">
        <v>8</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8421-B952-40A4-B3F0-F8940B304DEF}">
  <dimension ref="A1:H96"/>
  <sheetViews>
    <sheetView showGridLines="0" zoomScaleNormal="100" workbookViewId="0">
      <pane xSplit="3" ySplit="6" topLeftCell="D31" activePane="bottomRight" state="frozen"/>
      <selection pane="topRight" activeCell="D1" sqref="D1"/>
      <selection pane="bottomLeft" activeCell="A7" sqref="A7"/>
      <selection pane="bottomRight" activeCell="J43" sqref="J43"/>
    </sheetView>
  </sheetViews>
  <sheetFormatPr baseColWidth="10" defaultRowHeight="14.4" x14ac:dyDescent="0.3"/>
  <cols>
    <col min="1" max="1" width="2.6640625" customWidth="1"/>
    <col min="2" max="2" width="8.88671875" customWidth="1"/>
    <col min="3" max="3" width="46.5546875" customWidth="1"/>
    <col min="4" max="4" width="16.88671875" customWidth="1"/>
    <col min="7" max="8" width="7" customWidth="1"/>
  </cols>
  <sheetData>
    <row r="1" spans="1:8" s="42" customFormat="1" ht="18" x14ac:dyDescent="0.3">
      <c r="A1" s="237" t="s">
        <v>108</v>
      </c>
      <c r="B1" s="237"/>
      <c r="C1" s="237"/>
      <c r="D1" s="237"/>
      <c r="E1" s="237"/>
    </row>
    <row r="2" spans="1:8" s="42" customFormat="1" ht="18" x14ac:dyDescent="0.3">
      <c r="A2" s="238" t="s">
        <v>227</v>
      </c>
      <c r="B2" s="238"/>
      <c r="C2" s="238"/>
      <c r="D2" s="238"/>
      <c r="E2" s="238"/>
    </row>
    <row r="3" spans="1:8" s="42" customFormat="1" x14ac:dyDescent="0.3">
      <c r="A3" s="239" t="s">
        <v>228</v>
      </c>
      <c r="B3" s="239"/>
      <c r="C3" s="239"/>
      <c r="D3" s="239"/>
      <c r="E3" s="239"/>
    </row>
    <row r="4" spans="1:8" s="42" customFormat="1" x14ac:dyDescent="0.3">
      <c r="A4" s="240" t="s">
        <v>229</v>
      </c>
      <c r="B4" s="240"/>
      <c r="C4" s="241" t="s">
        <v>230</v>
      </c>
      <c r="D4" s="241"/>
      <c r="E4" s="241"/>
      <c r="F4" s="241"/>
      <c r="G4" s="241"/>
    </row>
    <row r="5" spans="1:8" s="42" customFormat="1" ht="7.95" customHeight="1" thickBot="1" x14ac:dyDescent="0.35"/>
    <row r="6" spans="1:8" s="42" customFormat="1" ht="31.2" thickBot="1" x14ac:dyDescent="0.35">
      <c r="A6" s="235" t="s">
        <v>231</v>
      </c>
      <c r="B6" s="236"/>
      <c r="C6" s="236"/>
      <c r="D6" s="43" t="s">
        <v>159</v>
      </c>
      <c r="E6" s="44" t="s">
        <v>109</v>
      </c>
      <c r="F6" s="45" t="s">
        <v>232</v>
      </c>
      <c r="G6" s="46" t="s">
        <v>233</v>
      </c>
      <c r="H6" s="76" t="s">
        <v>234</v>
      </c>
    </row>
    <row r="7" spans="1:8" s="42" customFormat="1" x14ac:dyDescent="0.3">
      <c r="A7" s="47" t="s">
        <v>235</v>
      </c>
      <c r="B7" s="47"/>
      <c r="C7" s="47"/>
      <c r="D7" s="48"/>
      <c r="E7" s="49">
        <v>75410877</v>
      </c>
      <c r="F7" s="50">
        <v>64099245</v>
      </c>
      <c r="G7" s="51">
        <v>0.18561292844427871</v>
      </c>
      <c r="H7" s="51">
        <v>1</v>
      </c>
    </row>
    <row r="8" spans="1:8" s="42" customFormat="1" x14ac:dyDescent="0.3">
      <c r="A8" s="52" t="s">
        <v>236</v>
      </c>
      <c r="B8" s="52"/>
      <c r="C8" s="52"/>
      <c r="D8" s="53"/>
      <c r="E8" s="54">
        <v>64510459</v>
      </c>
      <c r="F8" s="55">
        <v>54833890</v>
      </c>
      <c r="G8" s="56">
        <v>0.15878313232693222</v>
      </c>
      <c r="H8" s="56">
        <v>0.85545297764427641</v>
      </c>
    </row>
    <row r="9" spans="1:8" s="42" customFormat="1" x14ac:dyDescent="0.3">
      <c r="A9" s="57" t="s">
        <v>120</v>
      </c>
      <c r="B9" s="57"/>
      <c r="C9" s="57"/>
      <c r="D9" s="58"/>
      <c r="E9" s="59">
        <v>23500003</v>
      </c>
      <c r="F9" s="60">
        <v>19975003</v>
      </c>
      <c r="G9" s="61">
        <v>5.7841848254425655E-2</v>
      </c>
      <c r="H9" s="61">
        <v>0.31162618218046095</v>
      </c>
    </row>
    <row r="10" spans="1:8" s="42" customFormat="1" x14ac:dyDescent="0.3">
      <c r="A10" s="62"/>
      <c r="B10" s="63" t="s">
        <v>43</v>
      </c>
      <c r="C10" s="64" t="s">
        <v>121</v>
      </c>
      <c r="D10" s="65" t="s">
        <v>119</v>
      </c>
      <c r="E10" s="66">
        <v>23500003</v>
      </c>
      <c r="F10" s="67">
        <v>19975003</v>
      </c>
      <c r="G10" s="68">
        <v>5.7841848254425655E-2</v>
      </c>
      <c r="H10" s="68">
        <v>0.31162618218046095</v>
      </c>
    </row>
    <row r="11" spans="1:8" s="42" customFormat="1" x14ac:dyDescent="0.3">
      <c r="A11" s="57" t="s">
        <v>145</v>
      </c>
      <c r="B11" s="57"/>
      <c r="C11" s="57"/>
      <c r="D11" s="58"/>
      <c r="E11" s="59">
        <v>12910456</v>
      </c>
      <c r="F11" s="60">
        <v>10973887</v>
      </c>
      <c r="G11" s="61">
        <v>3.1777212079278007E-2</v>
      </c>
      <c r="H11" s="61">
        <v>0.17120150167135353</v>
      </c>
    </row>
    <row r="12" spans="1:8" s="42" customFormat="1" ht="20.399999999999999" x14ac:dyDescent="0.3">
      <c r="A12" s="62"/>
      <c r="B12" s="63" t="s">
        <v>44</v>
      </c>
      <c r="C12" s="64" t="s">
        <v>45</v>
      </c>
      <c r="D12" s="65" t="s">
        <v>144</v>
      </c>
      <c r="E12" s="66">
        <v>4743512</v>
      </c>
      <c r="F12" s="67">
        <v>4031985</v>
      </c>
      <c r="G12" s="68">
        <v>1.1675465807645707E-2</v>
      </c>
      <c r="H12" s="68">
        <v>6.2902222951299977E-2</v>
      </c>
    </row>
    <row r="13" spans="1:8" s="42" customFormat="1" ht="20.399999999999999" x14ac:dyDescent="0.3">
      <c r="A13" s="62"/>
      <c r="B13" s="63" t="s">
        <v>46</v>
      </c>
      <c r="C13" s="64" t="s">
        <v>146</v>
      </c>
      <c r="D13" s="65" t="s">
        <v>144</v>
      </c>
      <c r="E13" s="66">
        <v>1155000</v>
      </c>
      <c r="F13" s="67">
        <v>981750</v>
      </c>
      <c r="G13" s="68">
        <v>2.8428648808604628E-3</v>
      </c>
      <c r="H13" s="68">
        <v>1.5316093036665252E-2</v>
      </c>
    </row>
    <row r="14" spans="1:8" s="42" customFormat="1" ht="20.399999999999999" x14ac:dyDescent="0.3">
      <c r="A14" s="62"/>
      <c r="B14" s="63" t="s">
        <v>47</v>
      </c>
      <c r="C14" s="64" t="s">
        <v>48</v>
      </c>
      <c r="D14" s="65" t="s">
        <v>29</v>
      </c>
      <c r="E14" s="66">
        <v>5129120</v>
      </c>
      <c r="F14" s="67">
        <v>4359752</v>
      </c>
      <c r="G14" s="68">
        <v>1.2624584517505642E-2</v>
      </c>
      <c r="H14" s="68">
        <v>6.8015652914476601E-2</v>
      </c>
    </row>
    <row r="15" spans="1:8" s="42" customFormat="1" ht="20.399999999999999" x14ac:dyDescent="0.3">
      <c r="A15" s="62"/>
      <c r="B15" s="63" t="s">
        <v>49</v>
      </c>
      <c r="C15" s="64" t="s">
        <v>50</v>
      </c>
      <c r="D15" s="65" t="s">
        <v>29</v>
      </c>
      <c r="E15" s="66">
        <v>1882824</v>
      </c>
      <c r="F15" s="67">
        <v>1600400</v>
      </c>
      <c r="G15" s="68">
        <v>4.6342968732661924E-3</v>
      </c>
      <c r="H15" s="68">
        <v>2.4967532768911709E-2</v>
      </c>
    </row>
    <row r="16" spans="1:8" s="42" customFormat="1" x14ac:dyDescent="0.3">
      <c r="A16" s="57" t="s">
        <v>111</v>
      </c>
      <c r="B16" s="57"/>
      <c r="C16" s="57"/>
      <c r="D16" s="58"/>
      <c r="E16" s="59">
        <v>26000000</v>
      </c>
      <c r="F16" s="60">
        <v>22100000</v>
      </c>
      <c r="G16" s="61">
        <v>6.3995226755300463E-2</v>
      </c>
      <c r="H16" s="61">
        <v>0.34477785190761606</v>
      </c>
    </row>
    <row r="17" spans="1:8" s="42" customFormat="1" ht="20.399999999999999" x14ac:dyDescent="0.3">
      <c r="A17" s="62"/>
      <c r="B17" s="63" t="s">
        <v>51</v>
      </c>
      <c r="C17" s="64" t="s">
        <v>52</v>
      </c>
      <c r="D17" s="65" t="s">
        <v>110</v>
      </c>
      <c r="E17" s="66">
        <v>21200000</v>
      </c>
      <c r="F17" s="67">
        <v>18020000</v>
      </c>
      <c r="G17" s="68">
        <v>5.2180723354321917E-2</v>
      </c>
      <c r="H17" s="68">
        <v>0.28112655617082544</v>
      </c>
    </row>
    <row r="18" spans="1:8" s="42" customFormat="1" ht="20.399999999999999" x14ac:dyDescent="0.3">
      <c r="A18" s="62"/>
      <c r="B18" s="63" t="s">
        <v>53</v>
      </c>
      <c r="C18" s="64" t="s">
        <v>112</v>
      </c>
      <c r="D18" s="65" t="s">
        <v>110</v>
      </c>
      <c r="E18" s="66">
        <v>4800000</v>
      </c>
      <c r="F18" s="67">
        <v>4080000</v>
      </c>
      <c r="G18" s="68">
        <v>1.1814503400978546E-2</v>
      </c>
      <c r="H18" s="68">
        <v>6.3651295736790653E-2</v>
      </c>
    </row>
    <row r="19" spans="1:8" s="42" customFormat="1" x14ac:dyDescent="0.3">
      <c r="A19" s="57" t="s">
        <v>113</v>
      </c>
      <c r="B19" s="57"/>
      <c r="C19" s="57"/>
      <c r="D19" s="58"/>
      <c r="E19" s="59">
        <v>2100000</v>
      </c>
      <c r="F19" s="60">
        <v>1785000</v>
      </c>
      <c r="G19" s="61">
        <v>5.1688452379281139E-3</v>
      </c>
      <c r="H19" s="61">
        <v>2.7847441884845912E-2</v>
      </c>
    </row>
    <row r="20" spans="1:8" s="42" customFormat="1" ht="20.399999999999999" x14ac:dyDescent="0.3">
      <c r="A20" s="62"/>
      <c r="B20" s="63" t="s">
        <v>54</v>
      </c>
      <c r="C20" s="64" t="s">
        <v>55</v>
      </c>
      <c r="D20" s="65" t="s">
        <v>110</v>
      </c>
      <c r="E20" s="66">
        <v>2100000</v>
      </c>
      <c r="F20" s="67">
        <v>1785000</v>
      </c>
      <c r="G20" s="68">
        <v>5.1688452379281139E-3</v>
      </c>
      <c r="H20" s="68">
        <v>2.7847441884845912E-2</v>
      </c>
    </row>
    <row r="21" spans="1:8" s="42" customFormat="1" x14ac:dyDescent="0.3">
      <c r="A21" s="52" t="s">
        <v>237</v>
      </c>
      <c r="B21" s="52"/>
      <c r="C21" s="52"/>
      <c r="D21" s="53"/>
      <c r="E21" s="54">
        <v>8000000</v>
      </c>
      <c r="F21" s="55">
        <v>6800000</v>
      </c>
      <c r="G21" s="56">
        <v>1.9690839001630912E-2</v>
      </c>
      <c r="H21" s="56">
        <v>0.10608549289465109</v>
      </c>
    </row>
    <row r="22" spans="1:8" s="42" customFormat="1" x14ac:dyDescent="0.3">
      <c r="A22" s="57" t="s">
        <v>153</v>
      </c>
      <c r="B22" s="57"/>
      <c r="C22" s="57"/>
      <c r="D22" s="58"/>
      <c r="E22" s="59">
        <v>6000000</v>
      </c>
      <c r="F22" s="60">
        <v>5100000</v>
      </c>
      <c r="G22" s="61">
        <v>1.4768129251223183E-2</v>
      </c>
      <c r="H22" s="61">
        <v>7.9564119670988323E-2</v>
      </c>
    </row>
    <row r="23" spans="1:8" s="42" customFormat="1" x14ac:dyDescent="0.3">
      <c r="A23" s="62"/>
      <c r="B23" s="63" t="s">
        <v>56</v>
      </c>
      <c r="C23" s="64" t="s">
        <v>154</v>
      </c>
      <c r="D23" s="65" t="s">
        <v>152</v>
      </c>
      <c r="E23" s="66">
        <v>6000000</v>
      </c>
      <c r="F23" s="67">
        <v>5100000</v>
      </c>
      <c r="G23" s="68">
        <v>1.4768129251223183E-2</v>
      </c>
      <c r="H23" s="68">
        <v>7.9564119670988323E-2</v>
      </c>
    </row>
    <row r="24" spans="1:8" s="42" customFormat="1" x14ac:dyDescent="0.3">
      <c r="A24" s="57" t="s">
        <v>58</v>
      </c>
      <c r="B24" s="57"/>
      <c r="C24" s="57"/>
      <c r="D24" s="58"/>
      <c r="E24" s="59">
        <v>2000000</v>
      </c>
      <c r="F24" s="60">
        <v>1700000</v>
      </c>
      <c r="G24" s="61">
        <v>4.9227097504077281E-3</v>
      </c>
      <c r="H24" s="61">
        <v>2.6521373223662773E-2</v>
      </c>
    </row>
    <row r="25" spans="1:8" s="42" customFormat="1" x14ac:dyDescent="0.3">
      <c r="A25" s="62"/>
      <c r="B25" s="63" t="s">
        <v>57</v>
      </c>
      <c r="C25" s="64" t="s">
        <v>58</v>
      </c>
      <c r="D25" s="65" t="s">
        <v>119</v>
      </c>
      <c r="E25" s="66">
        <v>2000000</v>
      </c>
      <c r="F25" s="67">
        <v>1700000</v>
      </c>
      <c r="G25" s="68">
        <v>4.9227097504077281E-3</v>
      </c>
      <c r="H25" s="68">
        <v>2.6521373223662773E-2</v>
      </c>
    </row>
    <row r="26" spans="1:8" s="42" customFormat="1" x14ac:dyDescent="0.3">
      <c r="A26" s="52" t="s">
        <v>238</v>
      </c>
      <c r="B26" s="52"/>
      <c r="C26" s="52"/>
      <c r="D26" s="53"/>
      <c r="E26" s="54">
        <v>2900418</v>
      </c>
      <c r="F26" s="55">
        <v>2465355</v>
      </c>
      <c r="G26" s="56">
        <v>7.1389571157155548E-3</v>
      </c>
      <c r="H26" s="56">
        <v>3.8461529461072438E-2</v>
      </c>
    </row>
    <row r="27" spans="1:8" s="42" customFormat="1" x14ac:dyDescent="0.3">
      <c r="A27" s="57" t="s">
        <v>60</v>
      </c>
      <c r="B27" s="57"/>
      <c r="C27" s="57"/>
      <c r="D27" s="58"/>
      <c r="E27" s="59">
        <v>2900418</v>
      </c>
      <c r="F27" s="60">
        <v>2465355</v>
      </c>
      <c r="G27" s="61">
        <v>7.1389571157155548E-3</v>
      </c>
      <c r="H27" s="61">
        <v>3.8461529461072438E-2</v>
      </c>
    </row>
    <row r="28" spans="1:8" s="42" customFormat="1" x14ac:dyDescent="0.3">
      <c r="A28" s="62"/>
      <c r="B28" s="63" t="s">
        <v>59</v>
      </c>
      <c r="C28" s="64" t="s">
        <v>60</v>
      </c>
      <c r="D28" s="65" t="s">
        <v>15</v>
      </c>
      <c r="E28" s="66">
        <v>2900418</v>
      </c>
      <c r="F28" s="67">
        <v>2465355</v>
      </c>
      <c r="G28" s="68">
        <v>7.1389571157155548E-3</v>
      </c>
      <c r="H28" s="68">
        <v>3.8461529461072438E-2</v>
      </c>
    </row>
    <row r="29" spans="1:8" s="42" customFormat="1" x14ac:dyDescent="0.3">
      <c r="A29" s="47" t="s">
        <v>239</v>
      </c>
      <c r="B29" s="47"/>
      <c r="C29" s="47"/>
      <c r="D29" s="48"/>
      <c r="E29" s="49">
        <v>121946200</v>
      </c>
      <c r="F29" s="50">
        <v>103654270</v>
      </c>
      <c r="G29" s="51">
        <v>0.30015287388258544</v>
      </c>
      <c r="H29" s="51">
        <v>1</v>
      </c>
    </row>
    <row r="30" spans="1:8" s="42" customFormat="1" x14ac:dyDescent="0.3">
      <c r="A30" s="52" t="s">
        <v>240</v>
      </c>
      <c r="B30" s="52"/>
      <c r="C30" s="52"/>
      <c r="D30" s="53"/>
      <c r="E30" s="54">
        <v>113086799</v>
      </c>
      <c r="F30" s="55">
        <v>96123780</v>
      </c>
      <c r="G30" s="56">
        <v>0.27834674650120433</v>
      </c>
      <c r="H30" s="56">
        <v>0.92734992972310737</v>
      </c>
    </row>
    <row r="31" spans="1:8" s="42" customFormat="1" x14ac:dyDescent="0.3">
      <c r="A31" s="57" t="s">
        <v>127</v>
      </c>
      <c r="B31" s="57"/>
      <c r="C31" s="57"/>
      <c r="D31" s="58"/>
      <c r="E31" s="59">
        <v>21597543</v>
      </c>
      <c r="F31" s="60">
        <v>18357912</v>
      </c>
      <c r="G31" s="61">
        <v>5.3159219058545315E-2</v>
      </c>
      <c r="H31" s="61">
        <v>0.17710714667133345</v>
      </c>
    </row>
    <row r="32" spans="1:8" s="42" customFormat="1" x14ac:dyDescent="0.3">
      <c r="A32" s="62"/>
      <c r="B32" s="63" t="s">
        <v>61</v>
      </c>
      <c r="C32" s="64" t="s">
        <v>62</v>
      </c>
      <c r="D32" s="65" t="s">
        <v>126</v>
      </c>
      <c r="E32" s="66">
        <v>21597543</v>
      </c>
      <c r="F32" s="67">
        <v>18357912</v>
      </c>
      <c r="G32" s="68">
        <v>5.3159219058545315E-2</v>
      </c>
      <c r="H32" s="68">
        <v>0.17710714667133345</v>
      </c>
    </row>
    <row r="33" spans="1:8" s="42" customFormat="1" x14ac:dyDescent="0.3">
      <c r="A33" s="57" t="s">
        <v>128</v>
      </c>
      <c r="B33" s="57"/>
      <c r="C33" s="57"/>
      <c r="D33" s="58"/>
      <c r="E33" s="59">
        <v>2161283</v>
      </c>
      <c r="F33" s="60">
        <v>1837091</v>
      </c>
      <c r="G33" s="61">
        <v>5.3196857518154608E-3</v>
      </c>
      <c r="H33" s="61">
        <v>1.7723254430328822E-2</v>
      </c>
    </row>
    <row r="34" spans="1:8" s="42" customFormat="1" x14ac:dyDescent="0.3">
      <c r="A34" s="62"/>
      <c r="B34" s="63" t="s">
        <v>63</v>
      </c>
      <c r="C34" s="64" t="s">
        <v>64</v>
      </c>
      <c r="D34" s="65" t="s">
        <v>126</v>
      </c>
      <c r="E34" s="66">
        <v>2161283</v>
      </c>
      <c r="F34" s="67">
        <v>1837091</v>
      </c>
      <c r="G34" s="68">
        <v>5.3196857518154608E-3</v>
      </c>
      <c r="H34" s="68">
        <v>1.7723254430328822E-2</v>
      </c>
    </row>
    <row r="35" spans="1:8" s="42" customFormat="1" x14ac:dyDescent="0.3">
      <c r="A35" s="57" t="s">
        <v>134</v>
      </c>
      <c r="B35" s="57"/>
      <c r="C35" s="57"/>
      <c r="D35" s="58"/>
      <c r="E35" s="59">
        <v>7500000</v>
      </c>
      <c r="F35" s="60">
        <v>6375000</v>
      </c>
      <c r="G35" s="61">
        <v>1.8460161564028979E-2</v>
      </c>
      <c r="H35" s="61">
        <v>6.1502531444194243E-2</v>
      </c>
    </row>
    <row r="36" spans="1:8" s="42" customFormat="1" x14ac:dyDescent="0.3">
      <c r="A36" s="62"/>
      <c r="B36" s="63" t="s">
        <v>65</v>
      </c>
      <c r="C36" s="64" t="s">
        <v>66</v>
      </c>
      <c r="D36" s="65" t="s">
        <v>133</v>
      </c>
      <c r="E36" s="66">
        <v>7500000</v>
      </c>
      <c r="F36" s="67">
        <v>6375000</v>
      </c>
      <c r="G36" s="68">
        <v>1.8460161564028979E-2</v>
      </c>
      <c r="H36" s="68">
        <v>6.1502531444194243E-2</v>
      </c>
    </row>
    <row r="37" spans="1:8" s="42" customFormat="1" x14ac:dyDescent="0.3">
      <c r="A37" s="57" t="s">
        <v>115</v>
      </c>
      <c r="B37" s="57"/>
      <c r="C37" s="57"/>
      <c r="D37" s="58"/>
      <c r="E37" s="59">
        <v>15000000</v>
      </c>
      <c r="F37" s="60">
        <v>12750000</v>
      </c>
      <c r="G37" s="61">
        <v>3.6920323128057958E-2</v>
      </c>
      <c r="H37" s="61">
        <v>0.12300506288838849</v>
      </c>
    </row>
    <row r="38" spans="1:8" s="42" customFormat="1" ht="20.399999999999999" x14ac:dyDescent="0.3">
      <c r="A38" s="62"/>
      <c r="B38" s="63" t="s">
        <v>67</v>
      </c>
      <c r="C38" s="64" t="s">
        <v>68</v>
      </c>
      <c r="D38" s="65" t="s">
        <v>114</v>
      </c>
      <c r="E38" s="66">
        <v>15000000</v>
      </c>
      <c r="F38" s="67">
        <v>12750000</v>
      </c>
      <c r="G38" s="68">
        <v>3.6920323128057958E-2</v>
      </c>
      <c r="H38" s="68">
        <v>0.12300506288838849</v>
      </c>
    </row>
    <row r="39" spans="1:8" s="42" customFormat="1" x14ac:dyDescent="0.3">
      <c r="A39" s="57" t="s">
        <v>122</v>
      </c>
      <c r="B39" s="57"/>
      <c r="C39" s="57"/>
      <c r="D39" s="58"/>
      <c r="E39" s="59">
        <v>66827973</v>
      </c>
      <c r="F39" s="60">
        <v>56803777</v>
      </c>
      <c r="G39" s="61">
        <v>0.16448735699875661</v>
      </c>
      <c r="H39" s="61">
        <v>0.54801193428886241</v>
      </c>
    </row>
    <row r="40" spans="1:8" s="42" customFormat="1" x14ac:dyDescent="0.3">
      <c r="A40" s="62"/>
      <c r="B40" s="63" t="s">
        <v>69</v>
      </c>
      <c r="C40" s="64" t="s">
        <v>123</v>
      </c>
      <c r="D40" s="65" t="s">
        <v>119</v>
      </c>
      <c r="E40" s="66">
        <v>59827973</v>
      </c>
      <c r="F40" s="67">
        <v>50853777</v>
      </c>
      <c r="G40" s="68">
        <v>0.14725787287232955</v>
      </c>
      <c r="H40" s="68">
        <v>0.49060957160761443</v>
      </c>
    </row>
    <row r="41" spans="1:8" s="42" customFormat="1" x14ac:dyDescent="0.3">
      <c r="A41" s="62"/>
      <c r="B41" s="63" t="s">
        <v>70</v>
      </c>
      <c r="C41" s="64" t="s">
        <v>124</v>
      </c>
      <c r="D41" s="65" t="s">
        <v>119</v>
      </c>
      <c r="E41" s="66">
        <v>7000000</v>
      </c>
      <c r="F41" s="67">
        <v>5950000</v>
      </c>
      <c r="G41" s="68">
        <v>1.7229484126427046E-2</v>
      </c>
      <c r="H41" s="68">
        <v>5.7402362681247959E-2</v>
      </c>
    </row>
    <row r="42" spans="1:8" s="42" customFormat="1" x14ac:dyDescent="0.3">
      <c r="A42" s="52" t="s">
        <v>241</v>
      </c>
      <c r="B42" s="52"/>
      <c r="C42" s="52"/>
      <c r="D42" s="53"/>
      <c r="E42" s="54">
        <v>4169163</v>
      </c>
      <c r="F42" s="55">
        <v>3543788</v>
      </c>
      <c r="G42" s="56">
        <v>1.0261788082928177E-2</v>
      </c>
      <c r="H42" s="56">
        <v>3.4188538494362077E-2</v>
      </c>
    </row>
    <row r="43" spans="1:8" s="42" customFormat="1" x14ac:dyDescent="0.3">
      <c r="A43" s="57" t="s">
        <v>129</v>
      </c>
      <c r="B43" s="57"/>
      <c r="C43" s="57"/>
      <c r="D43" s="58"/>
      <c r="E43" s="59">
        <v>2904931</v>
      </c>
      <c r="F43" s="60">
        <v>2469191</v>
      </c>
      <c r="G43" s="61">
        <v>7.150065065481769E-3</v>
      </c>
      <c r="H43" s="61">
        <v>2.3821411312819049E-2</v>
      </c>
    </row>
    <row r="44" spans="1:8" s="42" customFormat="1" x14ac:dyDescent="0.3">
      <c r="A44" s="62"/>
      <c r="B44" s="63" t="s">
        <v>71</v>
      </c>
      <c r="C44" s="64" t="s">
        <v>130</v>
      </c>
      <c r="D44" s="65" t="s">
        <v>126</v>
      </c>
      <c r="E44" s="66">
        <v>2904931</v>
      </c>
      <c r="F44" s="67">
        <v>2469191</v>
      </c>
      <c r="G44" s="68">
        <v>7.150065065481769E-3</v>
      </c>
      <c r="H44" s="68">
        <v>2.3821411312819049E-2</v>
      </c>
    </row>
    <row r="45" spans="1:8" s="42" customFormat="1" x14ac:dyDescent="0.3">
      <c r="A45" s="57" t="s">
        <v>73</v>
      </c>
      <c r="B45" s="57"/>
      <c r="C45" s="57"/>
      <c r="D45" s="58"/>
      <c r="E45" s="59">
        <v>1264232</v>
      </c>
      <c r="F45" s="60">
        <v>1074597</v>
      </c>
      <c r="G45" s="61">
        <v>3.1117230174464079E-3</v>
      </c>
      <c r="H45" s="61">
        <v>1.0367127181543027E-2</v>
      </c>
    </row>
    <row r="46" spans="1:8" s="42" customFormat="1" x14ac:dyDescent="0.3">
      <c r="A46" s="62"/>
      <c r="B46" s="63" t="s">
        <v>72</v>
      </c>
      <c r="C46" s="64" t="s">
        <v>73</v>
      </c>
      <c r="D46" s="65" t="s">
        <v>126</v>
      </c>
      <c r="E46" s="66">
        <v>1264232</v>
      </c>
      <c r="F46" s="67">
        <v>1074597</v>
      </c>
      <c r="G46" s="68">
        <v>3.1117230174464079E-3</v>
      </c>
      <c r="H46" s="68">
        <v>1.0367127181543027E-2</v>
      </c>
    </row>
    <row r="47" spans="1:8" s="42" customFormat="1" x14ac:dyDescent="0.3">
      <c r="A47" s="52" t="s">
        <v>238</v>
      </c>
      <c r="B47" s="52"/>
      <c r="C47" s="52"/>
      <c r="D47" s="53"/>
      <c r="E47" s="54">
        <v>4690238</v>
      </c>
      <c r="F47" s="55">
        <v>3986702</v>
      </c>
      <c r="G47" s="56">
        <v>1.1544339298452935E-2</v>
      </c>
      <c r="H47" s="56">
        <v>3.846153178253052E-2</v>
      </c>
    </row>
    <row r="48" spans="1:8" s="42" customFormat="1" x14ac:dyDescent="0.3">
      <c r="A48" s="57" t="s">
        <v>75</v>
      </c>
      <c r="B48" s="57"/>
      <c r="C48" s="57"/>
      <c r="D48" s="58"/>
      <c r="E48" s="59">
        <v>4690238</v>
      </c>
      <c r="F48" s="60">
        <v>3986702</v>
      </c>
      <c r="G48" s="61">
        <v>1.1544339298452935E-2</v>
      </c>
      <c r="H48" s="61">
        <v>3.846153178253052E-2</v>
      </c>
    </row>
    <row r="49" spans="1:8" s="42" customFormat="1" x14ac:dyDescent="0.3">
      <c r="A49" s="62"/>
      <c r="B49" s="63" t="s">
        <v>74</v>
      </c>
      <c r="C49" s="64" t="s">
        <v>75</v>
      </c>
      <c r="D49" s="65" t="s">
        <v>15</v>
      </c>
      <c r="E49" s="66">
        <v>4690238</v>
      </c>
      <c r="F49" s="67">
        <v>3986702</v>
      </c>
      <c r="G49" s="68">
        <v>1.1544339298452935E-2</v>
      </c>
      <c r="H49" s="68">
        <v>3.846153178253052E-2</v>
      </c>
    </row>
    <row r="50" spans="1:8" s="42" customFormat="1" x14ac:dyDescent="0.3">
      <c r="A50" s="47" t="s">
        <v>242</v>
      </c>
      <c r="B50" s="47"/>
      <c r="C50" s="47"/>
      <c r="D50" s="48"/>
      <c r="E50" s="49">
        <v>66557960</v>
      </c>
      <c r="F50" s="50">
        <v>56574266</v>
      </c>
      <c r="G50" s="51">
        <v>0.16382275932962376</v>
      </c>
      <c r="H50" s="51">
        <v>1</v>
      </c>
    </row>
    <row r="51" spans="1:8" s="42" customFormat="1" x14ac:dyDescent="0.3">
      <c r="A51" s="52" t="s">
        <v>243</v>
      </c>
      <c r="B51" s="52"/>
      <c r="C51" s="52"/>
      <c r="D51" s="53"/>
      <c r="E51" s="54">
        <v>62449338</v>
      </c>
      <c r="F51" s="55">
        <v>53081937</v>
      </c>
      <c r="G51" s="56">
        <v>0.15370998167084043</v>
      </c>
      <c r="H51" s="56">
        <v>0.93827000778056935</v>
      </c>
    </row>
    <row r="52" spans="1:8" s="42" customFormat="1" x14ac:dyDescent="0.3">
      <c r="A52" s="57" t="s">
        <v>147</v>
      </c>
      <c r="B52" s="57"/>
      <c r="C52" s="57"/>
      <c r="D52" s="58"/>
      <c r="E52" s="59">
        <v>17159380</v>
      </c>
      <c r="F52" s="60">
        <v>14585473</v>
      </c>
      <c r="G52" s="61">
        <v>4.2235323618475679E-2</v>
      </c>
      <c r="H52" s="61">
        <v>0.25781108675806769</v>
      </c>
    </row>
    <row r="53" spans="1:8" s="42" customFormat="1" ht="20.399999999999999" x14ac:dyDescent="0.3">
      <c r="A53" s="62"/>
      <c r="B53" s="63" t="s">
        <v>76</v>
      </c>
      <c r="C53" s="64" t="s">
        <v>148</v>
      </c>
      <c r="D53" s="65" t="s">
        <v>144</v>
      </c>
      <c r="E53" s="66">
        <v>4784800</v>
      </c>
      <c r="F53" s="67">
        <v>4067080</v>
      </c>
      <c r="G53" s="68">
        <v>1.1777090806875447E-2</v>
      </c>
      <c r="H53" s="68">
        <v>7.1889222566316635E-2</v>
      </c>
    </row>
    <row r="54" spans="1:8" s="42" customFormat="1" ht="20.399999999999999" x14ac:dyDescent="0.3">
      <c r="A54" s="62"/>
      <c r="B54" s="63" t="s">
        <v>77</v>
      </c>
      <c r="C54" s="64" t="s">
        <v>155</v>
      </c>
      <c r="D54" s="65" t="s">
        <v>29</v>
      </c>
      <c r="E54" s="66">
        <v>12374580</v>
      </c>
      <c r="F54" s="67">
        <v>10518393</v>
      </c>
      <c r="G54" s="68">
        <v>3.045823281160023E-2</v>
      </c>
      <c r="H54" s="68">
        <v>0.18592186419175108</v>
      </c>
    </row>
    <row r="55" spans="1:8" s="42" customFormat="1" x14ac:dyDescent="0.3">
      <c r="A55" s="57" t="s">
        <v>79</v>
      </c>
      <c r="B55" s="57"/>
      <c r="C55" s="57"/>
      <c r="D55" s="58"/>
      <c r="E55" s="59">
        <v>1290000</v>
      </c>
      <c r="F55" s="60">
        <v>1096500</v>
      </c>
      <c r="G55" s="61">
        <v>3.1751477890129844E-3</v>
      </c>
      <c r="H55" s="61">
        <v>1.9381603642900112E-2</v>
      </c>
    </row>
    <row r="56" spans="1:8" s="42" customFormat="1" ht="20.399999999999999" x14ac:dyDescent="0.3">
      <c r="A56" s="62"/>
      <c r="B56" s="63" t="s">
        <v>78</v>
      </c>
      <c r="C56" s="64" t="s">
        <v>156</v>
      </c>
      <c r="D56" s="65" t="s">
        <v>29</v>
      </c>
      <c r="E56" s="66">
        <v>1290000</v>
      </c>
      <c r="F56" s="67">
        <v>1096500</v>
      </c>
      <c r="G56" s="68">
        <v>3.1751477890129844E-3</v>
      </c>
      <c r="H56" s="68">
        <v>1.9381603642900112E-2</v>
      </c>
    </row>
    <row r="57" spans="1:8" s="42" customFormat="1" x14ac:dyDescent="0.3">
      <c r="A57" s="57" t="s">
        <v>138</v>
      </c>
      <c r="B57" s="57"/>
      <c r="C57" s="57"/>
      <c r="D57" s="58"/>
      <c r="E57" s="59">
        <v>43999958</v>
      </c>
      <c r="F57" s="60">
        <v>37399964</v>
      </c>
      <c r="G57" s="61">
        <v>0.10829951026335177</v>
      </c>
      <c r="H57" s="61">
        <v>0.66107731737960151</v>
      </c>
    </row>
    <row r="58" spans="1:8" s="42" customFormat="1" ht="20.399999999999999" x14ac:dyDescent="0.3">
      <c r="A58" s="62"/>
      <c r="B58" s="63" t="s">
        <v>80</v>
      </c>
      <c r="C58" s="64" t="s">
        <v>81</v>
      </c>
      <c r="D58" s="65" t="s">
        <v>137</v>
      </c>
      <c r="E58" s="66">
        <v>43999958</v>
      </c>
      <c r="F58" s="67">
        <v>37399964</v>
      </c>
      <c r="G58" s="68">
        <v>0.10829951026335177</v>
      </c>
      <c r="H58" s="68">
        <v>0.66107731737960151</v>
      </c>
    </row>
    <row r="59" spans="1:8" s="42" customFormat="1" x14ac:dyDescent="0.3">
      <c r="A59" s="52" t="s">
        <v>244</v>
      </c>
      <c r="B59" s="52"/>
      <c r="C59" s="52"/>
      <c r="D59" s="53"/>
      <c r="E59" s="54">
        <v>1548701</v>
      </c>
      <c r="F59" s="55">
        <v>1316396</v>
      </c>
      <c r="G59" s="56">
        <v>3.8119031909398418E-3</v>
      </c>
      <c r="H59" s="56">
        <v>2.326845919662484E-2</v>
      </c>
    </row>
    <row r="60" spans="1:8" s="42" customFormat="1" x14ac:dyDescent="0.3">
      <c r="A60" s="57" t="s">
        <v>136</v>
      </c>
      <c r="B60" s="57"/>
      <c r="C60" s="57"/>
      <c r="D60" s="58"/>
      <c r="E60" s="59">
        <v>1548701</v>
      </c>
      <c r="F60" s="60">
        <v>1316396</v>
      </c>
      <c r="G60" s="61">
        <v>3.8119031909398418E-3</v>
      </c>
      <c r="H60" s="61">
        <v>2.326845919662484E-2</v>
      </c>
    </row>
    <row r="61" spans="1:8" s="42" customFormat="1" x14ac:dyDescent="0.3">
      <c r="A61" s="62"/>
      <c r="B61" s="63" t="s">
        <v>82</v>
      </c>
      <c r="C61" s="64" t="s">
        <v>83</v>
      </c>
      <c r="D61" s="65" t="s">
        <v>135</v>
      </c>
      <c r="E61" s="66">
        <v>1548701</v>
      </c>
      <c r="F61" s="67">
        <v>1316396</v>
      </c>
      <c r="G61" s="68">
        <v>3.8119031909398418E-3</v>
      </c>
      <c r="H61" s="68">
        <v>2.326845919662484E-2</v>
      </c>
    </row>
    <row r="62" spans="1:8" s="42" customFormat="1" x14ac:dyDescent="0.3">
      <c r="A62" s="52" t="s">
        <v>238</v>
      </c>
      <c r="B62" s="52"/>
      <c r="C62" s="52"/>
      <c r="D62" s="53"/>
      <c r="E62" s="54">
        <v>2559921</v>
      </c>
      <c r="F62" s="55">
        <v>2175933</v>
      </c>
      <c r="G62" s="56">
        <v>6.3008744678434928E-3</v>
      </c>
      <c r="H62" s="56">
        <v>3.8461533022805812E-2</v>
      </c>
    </row>
    <row r="63" spans="1:8" s="42" customFormat="1" x14ac:dyDescent="0.3">
      <c r="A63" s="57" t="s">
        <v>85</v>
      </c>
      <c r="B63" s="57"/>
      <c r="C63" s="57"/>
      <c r="D63" s="58"/>
      <c r="E63" s="59">
        <v>2559921</v>
      </c>
      <c r="F63" s="60">
        <v>2175933</v>
      </c>
      <c r="G63" s="61">
        <v>6.3008744678434928E-3</v>
      </c>
      <c r="H63" s="61">
        <v>3.8461533022805812E-2</v>
      </c>
    </row>
    <row r="64" spans="1:8" s="42" customFormat="1" x14ac:dyDescent="0.3">
      <c r="A64" s="62"/>
      <c r="B64" s="63" t="s">
        <v>84</v>
      </c>
      <c r="C64" s="64" t="s">
        <v>85</v>
      </c>
      <c r="D64" s="65" t="s">
        <v>15</v>
      </c>
      <c r="E64" s="66">
        <v>2559921</v>
      </c>
      <c r="F64" s="67">
        <v>2175933</v>
      </c>
      <c r="G64" s="68">
        <v>6.3008744678434928E-3</v>
      </c>
      <c r="H64" s="68">
        <v>3.8461533022805812E-2</v>
      </c>
    </row>
    <row r="65" spans="1:8" s="42" customFormat="1" x14ac:dyDescent="0.3">
      <c r="A65" s="47" t="s">
        <v>245</v>
      </c>
      <c r="B65" s="47"/>
      <c r="C65" s="47"/>
      <c r="D65" s="48"/>
      <c r="E65" s="49">
        <v>119445072</v>
      </c>
      <c r="F65" s="50">
        <v>101528311</v>
      </c>
      <c r="G65" s="51">
        <v>0.29399670970713421</v>
      </c>
      <c r="H65" s="51">
        <v>1</v>
      </c>
    </row>
    <row r="66" spans="1:8" s="42" customFormat="1" x14ac:dyDescent="0.3">
      <c r="A66" s="52" t="s">
        <v>236</v>
      </c>
      <c r="B66" s="52"/>
      <c r="C66" s="52"/>
      <c r="D66" s="53"/>
      <c r="E66" s="54">
        <v>96051031</v>
      </c>
      <c r="F66" s="55">
        <v>81643376</v>
      </c>
      <c r="G66" s="56">
        <v>0.23641567240670838</v>
      </c>
      <c r="H66" s="56">
        <v>0.80414393971352482</v>
      </c>
    </row>
    <row r="67" spans="1:8" s="42" customFormat="1" x14ac:dyDescent="0.3">
      <c r="A67" s="57" t="s">
        <v>116</v>
      </c>
      <c r="B67" s="57"/>
      <c r="C67" s="57"/>
      <c r="D67" s="58"/>
      <c r="E67" s="59">
        <v>66151059</v>
      </c>
      <c r="F67" s="60">
        <v>56228400</v>
      </c>
      <c r="G67" s="61">
        <v>0.1628212311351917</v>
      </c>
      <c r="H67" s="61">
        <v>0.55381990940438275</v>
      </c>
    </row>
    <row r="68" spans="1:8" s="42" customFormat="1" x14ac:dyDescent="0.3">
      <c r="A68" s="62"/>
      <c r="B68" s="63" t="s">
        <v>86</v>
      </c>
      <c r="C68" s="64" t="s">
        <v>125</v>
      </c>
      <c r="D68" s="65" t="s">
        <v>119</v>
      </c>
      <c r="E68" s="66">
        <v>34755980</v>
      </c>
      <c r="F68" s="67">
        <v>29542583</v>
      </c>
      <c r="G68" s="68">
        <v>8.5546800815487989E-2</v>
      </c>
      <c r="H68" s="68">
        <v>0.29097876945869805</v>
      </c>
    </row>
    <row r="69" spans="1:8" s="42" customFormat="1" ht="20.399999999999999" x14ac:dyDescent="0.3">
      <c r="A69" s="62"/>
      <c r="B69" s="63" t="s">
        <v>87</v>
      </c>
      <c r="C69" s="64" t="s">
        <v>117</v>
      </c>
      <c r="D69" s="65" t="s">
        <v>114</v>
      </c>
      <c r="E69" s="66">
        <v>7100000</v>
      </c>
      <c r="F69" s="67">
        <v>6035000</v>
      </c>
      <c r="G69" s="68">
        <v>1.7475619613947432E-2</v>
      </c>
      <c r="H69" s="68">
        <v>5.9441548279080499E-2</v>
      </c>
    </row>
    <row r="70" spans="1:8" s="42" customFormat="1" x14ac:dyDescent="0.3">
      <c r="A70" s="62"/>
      <c r="B70" s="63" t="s">
        <v>88</v>
      </c>
      <c r="C70" s="64" t="s">
        <v>89</v>
      </c>
      <c r="D70" s="65" t="s">
        <v>119</v>
      </c>
      <c r="E70" s="66">
        <v>24295079</v>
      </c>
      <c r="F70" s="67">
        <v>20650817</v>
      </c>
      <c r="G70" s="68">
        <v>5.9798810705756274E-2</v>
      </c>
      <c r="H70" s="68">
        <v>0.20339959166660421</v>
      </c>
    </row>
    <row r="71" spans="1:8" s="42" customFormat="1" x14ac:dyDescent="0.3">
      <c r="A71" s="57" t="s">
        <v>118</v>
      </c>
      <c r="B71" s="57"/>
      <c r="C71" s="57"/>
      <c r="D71" s="58"/>
      <c r="E71" s="59">
        <v>17900000</v>
      </c>
      <c r="F71" s="60">
        <v>15215000</v>
      </c>
      <c r="G71" s="61">
        <v>4.4058252266149164E-2</v>
      </c>
      <c r="H71" s="61">
        <v>0.14985967805570999</v>
      </c>
    </row>
    <row r="72" spans="1:8" s="42" customFormat="1" ht="20.399999999999999" x14ac:dyDescent="0.3">
      <c r="A72" s="62"/>
      <c r="B72" s="63" t="s">
        <v>90</v>
      </c>
      <c r="C72" s="64" t="s">
        <v>91</v>
      </c>
      <c r="D72" s="65" t="s">
        <v>114</v>
      </c>
      <c r="E72" s="66">
        <v>17900000</v>
      </c>
      <c r="F72" s="67">
        <v>15215000</v>
      </c>
      <c r="G72" s="68">
        <v>4.4058252266149164E-2</v>
      </c>
      <c r="H72" s="68">
        <v>0.14985967805570999</v>
      </c>
    </row>
    <row r="73" spans="1:8" s="42" customFormat="1" x14ac:dyDescent="0.3">
      <c r="A73" s="57" t="s">
        <v>149</v>
      </c>
      <c r="B73" s="57"/>
      <c r="C73" s="57"/>
      <c r="D73" s="58"/>
      <c r="E73" s="59">
        <v>11999972</v>
      </c>
      <c r="F73" s="60">
        <v>10199976</v>
      </c>
      <c r="G73" s="61">
        <v>2.9536189005367537E-2</v>
      </c>
      <c r="H73" s="61">
        <v>0.10046435225343205</v>
      </c>
    </row>
    <row r="74" spans="1:8" s="42" customFormat="1" ht="30.6" x14ac:dyDescent="0.3">
      <c r="A74" s="62"/>
      <c r="B74" s="63" t="s">
        <v>92</v>
      </c>
      <c r="C74" s="64" t="s">
        <v>93</v>
      </c>
      <c r="D74" s="65" t="s">
        <v>23</v>
      </c>
      <c r="E74" s="66">
        <v>11999972</v>
      </c>
      <c r="F74" s="67">
        <v>10199976</v>
      </c>
      <c r="G74" s="68">
        <v>2.9536189005367537E-2</v>
      </c>
      <c r="H74" s="68">
        <v>0.10046435225343205</v>
      </c>
    </row>
    <row r="75" spans="1:8" s="42" customFormat="1" x14ac:dyDescent="0.3">
      <c r="A75" s="52" t="s">
        <v>243</v>
      </c>
      <c r="B75" s="52"/>
      <c r="C75" s="52"/>
      <c r="D75" s="53"/>
      <c r="E75" s="54">
        <v>18800000</v>
      </c>
      <c r="F75" s="55">
        <v>15980000</v>
      </c>
      <c r="G75" s="56">
        <v>4.6273471653832644E-2</v>
      </c>
      <c r="H75" s="56">
        <v>0.15739452220376246</v>
      </c>
    </row>
    <row r="76" spans="1:8" s="42" customFormat="1" x14ac:dyDescent="0.3">
      <c r="A76" s="57" t="s">
        <v>139</v>
      </c>
      <c r="B76" s="57"/>
      <c r="C76" s="57"/>
      <c r="D76" s="58"/>
      <c r="E76" s="59">
        <v>18800000</v>
      </c>
      <c r="F76" s="60">
        <v>15980000</v>
      </c>
      <c r="G76" s="61">
        <v>4.6273471653832644E-2</v>
      </c>
      <c r="H76" s="61">
        <v>0.15739452220376246</v>
      </c>
    </row>
    <row r="77" spans="1:8" s="42" customFormat="1" ht="20.399999999999999" x14ac:dyDescent="0.3">
      <c r="A77" s="62"/>
      <c r="B77" s="63" t="s">
        <v>94</v>
      </c>
      <c r="C77" s="64" t="s">
        <v>140</v>
      </c>
      <c r="D77" s="65" t="s">
        <v>137</v>
      </c>
      <c r="E77" s="66">
        <v>17400000</v>
      </c>
      <c r="F77" s="67">
        <v>14790000</v>
      </c>
      <c r="G77" s="68">
        <v>4.2827574828547231E-2</v>
      </c>
      <c r="H77" s="68">
        <v>0.14567365352901418</v>
      </c>
    </row>
    <row r="78" spans="1:8" s="42" customFormat="1" ht="20.399999999999999" x14ac:dyDescent="0.3">
      <c r="A78" s="62"/>
      <c r="B78" s="63" t="s">
        <v>95</v>
      </c>
      <c r="C78" s="64" t="s">
        <v>141</v>
      </c>
      <c r="D78" s="65" t="s">
        <v>137</v>
      </c>
      <c r="E78" s="66">
        <v>1400000</v>
      </c>
      <c r="F78" s="67">
        <v>1190000</v>
      </c>
      <c r="G78" s="68">
        <v>3.4458968252854094E-3</v>
      </c>
      <c r="H78" s="68">
        <v>1.1720868674748268E-2</v>
      </c>
    </row>
    <row r="79" spans="1:8" s="42" customFormat="1" x14ac:dyDescent="0.3">
      <c r="A79" s="52" t="s">
        <v>238</v>
      </c>
      <c r="B79" s="52"/>
      <c r="C79" s="52"/>
      <c r="D79" s="53"/>
      <c r="E79" s="54">
        <v>4594041</v>
      </c>
      <c r="F79" s="55">
        <v>3904935</v>
      </c>
      <c r="G79" s="56">
        <v>1.1307565646593177E-2</v>
      </c>
      <c r="H79" s="56">
        <v>3.8461538082712715E-2</v>
      </c>
    </row>
    <row r="80" spans="1:8" s="42" customFormat="1" x14ac:dyDescent="0.3">
      <c r="A80" s="57" t="s">
        <v>97</v>
      </c>
      <c r="B80" s="57"/>
      <c r="C80" s="57"/>
      <c r="D80" s="58"/>
      <c r="E80" s="59">
        <v>4594041</v>
      </c>
      <c r="F80" s="60">
        <v>3904935</v>
      </c>
      <c r="G80" s="61">
        <v>1.1307565646593177E-2</v>
      </c>
      <c r="H80" s="61">
        <v>3.8461538082712715E-2</v>
      </c>
    </row>
    <row r="81" spans="1:8" s="42" customFormat="1" x14ac:dyDescent="0.3">
      <c r="A81" s="62"/>
      <c r="B81" s="63" t="s">
        <v>96</v>
      </c>
      <c r="C81" s="64" t="s">
        <v>97</v>
      </c>
      <c r="D81" s="65" t="s">
        <v>15</v>
      </c>
      <c r="E81" s="66">
        <v>4594041</v>
      </c>
      <c r="F81" s="67">
        <v>3904935</v>
      </c>
      <c r="G81" s="68">
        <v>1.1307565646593177E-2</v>
      </c>
      <c r="H81" s="68">
        <v>3.8461538082712715E-2</v>
      </c>
    </row>
    <row r="82" spans="1:8" s="42" customFormat="1" x14ac:dyDescent="0.3">
      <c r="A82" s="47" t="s">
        <v>246</v>
      </c>
      <c r="B82" s="47"/>
      <c r="C82" s="47"/>
      <c r="D82" s="48"/>
      <c r="E82" s="49">
        <v>22920193</v>
      </c>
      <c r="F82" s="50">
        <v>19482164</v>
      </c>
      <c r="G82" s="51">
        <v>5.6414728636377892E-2</v>
      </c>
      <c r="H82" s="51">
        <v>1</v>
      </c>
    </row>
    <row r="83" spans="1:8" s="42" customFormat="1" x14ac:dyDescent="0.3">
      <c r="A83" s="52" t="s">
        <v>243</v>
      </c>
      <c r="B83" s="52"/>
      <c r="C83" s="52"/>
      <c r="D83" s="53"/>
      <c r="E83" s="54">
        <v>20015336</v>
      </c>
      <c r="F83" s="55">
        <v>17013036</v>
      </c>
      <c r="G83" s="56">
        <v>4.9264846000728051E-2</v>
      </c>
      <c r="H83" s="56">
        <v>0.87326212837547201</v>
      </c>
    </row>
    <row r="84" spans="1:8" s="42" customFormat="1" x14ac:dyDescent="0.3">
      <c r="A84" s="57" t="s">
        <v>151</v>
      </c>
      <c r="B84" s="57"/>
      <c r="C84" s="57"/>
      <c r="D84" s="58"/>
      <c r="E84" s="59">
        <v>6015266</v>
      </c>
      <c r="F84" s="60">
        <v>5112976</v>
      </c>
      <c r="G84" s="61">
        <v>1.4805704005176884E-2</v>
      </c>
      <c r="H84" s="61">
        <v>0.26244394616532329</v>
      </c>
    </row>
    <row r="85" spans="1:8" s="42" customFormat="1" x14ac:dyDescent="0.3">
      <c r="A85" s="62"/>
      <c r="B85" s="63" t="s">
        <v>98</v>
      </c>
      <c r="C85" s="64" t="s">
        <v>99</v>
      </c>
      <c r="D85" s="65" t="s">
        <v>22</v>
      </c>
      <c r="E85" s="66">
        <v>6015266</v>
      </c>
      <c r="F85" s="67">
        <v>5112976</v>
      </c>
      <c r="G85" s="68">
        <v>1.4805704005176884E-2</v>
      </c>
      <c r="H85" s="68">
        <v>0.26244394616532329</v>
      </c>
    </row>
    <row r="86" spans="1:8" s="42" customFormat="1" x14ac:dyDescent="0.3">
      <c r="A86" s="57" t="s">
        <v>142</v>
      </c>
      <c r="B86" s="57"/>
      <c r="C86" s="57"/>
      <c r="D86" s="58"/>
      <c r="E86" s="59">
        <v>8000042</v>
      </c>
      <c r="F86" s="60">
        <v>6800036</v>
      </c>
      <c r="G86" s="61">
        <v>1.9690943247249154E-2</v>
      </c>
      <c r="H86" s="61">
        <v>0.34903904925551393</v>
      </c>
    </row>
    <row r="87" spans="1:8" s="42" customFormat="1" ht="26.4" x14ac:dyDescent="0.3">
      <c r="A87" s="62"/>
      <c r="B87" s="63" t="s">
        <v>100</v>
      </c>
      <c r="C87" s="64" t="s">
        <v>143</v>
      </c>
      <c r="D87" s="65" t="s">
        <v>137</v>
      </c>
      <c r="E87" s="66">
        <v>8000042</v>
      </c>
      <c r="F87" s="67">
        <v>6800036</v>
      </c>
      <c r="G87" s="68">
        <v>1.9690943247249154E-2</v>
      </c>
      <c r="H87" s="68">
        <v>0.34903904925551393</v>
      </c>
    </row>
    <row r="88" spans="1:8" s="42" customFormat="1" x14ac:dyDescent="0.3">
      <c r="A88" s="57" t="s">
        <v>150</v>
      </c>
      <c r="B88" s="57"/>
      <c r="C88" s="57"/>
      <c r="D88" s="58"/>
      <c r="E88" s="66">
        <v>6000028</v>
      </c>
      <c r="F88" s="67">
        <v>5100024</v>
      </c>
      <c r="G88" s="68">
        <v>1.4768198748302012E-2</v>
      </c>
      <c r="H88" s="68">
        <v>0.26177913295463484</v>
      </c>
    </row>
    <row r="89" spans="1:8" s="42" customFormat="1" ht="30.6" x14ac:dyDescent="0.3">
      <c r="A89" s="69"/>
      <c r="B89" s="63" t="s">
        <v>101</v>
      </c>
      <c r="C89" s="64" t="s">
        <v>102</v>
      </c>
      <c r="D89" s="65" t="s">
        <v>23</v>
      </c>
      <c r="E89" s="66">
        <v>6000028</v>
      </c>
      <c r="F89" s="67">
        <v>5100024</v>
      </c>
      <c r="G89" s="68">
        <v>1.4768198748302012E-2</v>
      </c>
      <c r="H89" s="68">
        <v>0.26177913295463484</v>
      </c>
    </row>
    <row r="90" spans="1:8" s="42" customFormat="1" x14ac:dyDescent="0.3">
      <c r="A90" s="52" t="s">
        <v>247</v>
      </c>
      <c r="B90" s="52"/>
      <c r="C90" s="52"/>
      <c r="D90" s="53"/>
      <c r="E90" s="54">
        <v>2023311</v>
      </c>
      <c r="F90" s="55">
        <v>1719814</v>
      </c>
      <c r="G90" s="56">
        <v>4.980085380404539E-3</v>
      </c>
      <c r="H90" s="56">
        <v>8.8276333162989495E-2</v>
      </c>
    </row>
    <row r="91" spans="1:8" s="42" customFormat="1" x14ac:dyDescent="0.3">
      <c r="A91" s="57" t="s">
        <v>131</v>
      </c>
      <c r="B91" s="57"/>
      <c r="C91" s="57"/>
      <c r="D91" s="58"/>
      <c r="E91" s="59">
        <v>2023311</v>
      </c>
      <c r="F91" s="60">
        <v>1719814</v>
      </c>
      <c r="G91" s="61">
        <v>4.980085380404539E-3</v>
      </c>
      <c r="H91" s="61">
        <v>8.8276333162989495E-2</v>
      </c>
    </row>
    <row r="92" spans="1:8" s="42" customFormat="1" x14ac:dyDescent="0.3">
      <c r="A92" s="62"/>
      <c r="B92" s="63" t="s">
        <v>103</v>
      </c>
      <c r="C92" s="64" t="s">
        <v>132</v>
      </c>
      <c r="D92" s="65" t="s">
        <v>126</v>
      </c>
      <c r="E92" s="66">
        <v>2023311</v>
      </c>
      <c r="F92" s="67">
        <v>1719814</v>
      </c>
      <c r="G92" s="68">
        <v>4.980085380404539E-3</v>
      </c>
      <c r="H92" s="68">
        <v>8.8276333162989495E-2</v>
      </c>
    </row>
    <row r="93" spans="1:8" s="42" customFormat="1" x14ac:dyDescent="0.3">
      <c r="A93" s="52" t="s">
        <v>238</v>
      </c>
      <c r="B93" s="52"/>
      <c r="C93" s="52"/>
      <c r="D93" s="53"/>
      <c r="E93" s="54">
        <v>881546</v>
      </c>
      <c r="F93" s="55">
        <v>749314</v>
      </c>
      <c r="G93" s="56">
        <v>2.1697972552453034E-3</v>
      </c>
      <c r="H93" s="56">
        <v>3.8461538461538464E-2</v>
      </c>
    </row>
    <row r="94" spans="1:8" s="42" customFormat="1" x14ac:dyDescent="0.3">
      <c r="A94" s="57" t="s">
        <v>105</v>
      </c>
      <c r="B94" s="57"/>
      <c r="C94" s="57"/>
      <c r="D94" s="58"/>
      <c r="E94" s="59">
        <v>881546</v>
      </c>
      <c r="F94" s="60">
        <v>749314</v>
      </c>
      <c r="G94" s="61">
        <v>2.1697972552453034E-3</v>
      </c>
      <c r="H94" s="61">
        <v>3.8461538461538464E-2</v>
      </c>
    </row>
    <row r="95" spans="1:8" s="42" customFormat="1" ht="15" thickBot="1" x14ac:dyDescent="0.35">
      <c r="A95" s="62"/>
      <c r="B95" s="63" t="s">
        <v>104</v>
      </c>
      <c r="C95" s="64" t="s">
        <v>105</v>
      </c>
      <c r="D95" s="65" t="s">
        <v>15</v>
      </c>
      <c r="E95" s="66">
        <v>881546</v>
      </c>
      <c r="F95" s="67">
        <v>749314</v>
      </c>
      <c r="G95" s="68">
        <v>2.1697972552453034E-3</v>
      </c>
      <c r="H95" s="68">
        <v>3.8461538461538464E-2</v>
      </c>
    </row>
    <row r="96" spans="1:8" s="42" customFormat="1" ht="15" thickBot="1" x14ac:dyDescent="0.35">
      <c r="A96" s="70" t="s">
        <v>248</v>
      </c>
      <c r="B96" s="71"/>
      <c r="C96" s="71"/>
      <c r="D96" s="72"/>
      <c r="E96" s="73">
        <v>406280302</v>
      </c>
      <c r="F96" s="74">
        <v>345338256</v>
      </c>
      <c r="G96" s="75">
        <v>1</v>
      </c>
      <c r="H96" s="77"/>
    </row>
  </sheetData>
  <mergeCells count="6">
    <mergeCell ref="A6:C6"/>
    <mergeCell ref="A1:E1"/>
    <mergeCell ref="A2:E2"/>
    <mergeCell ref="A3:E3"/>
    <mergeCell ref="A4:B4"/>
    <mergeCell ref="C4:G4"/>
  </mergeCells>
  <conditionalFormatting sqref="A3:A4">
    <cfRule type="cellIs" dxfId="2" priority="3" operator="equal">
      <formula>0</formula>
    </cfRule>
  </conditionalFormatting>
  <conditionalFormatting sqref="A1">
    <cfRule type="cellIs" dxfId="1" priority="2" operator="equal">
      <formula>0</formula>
    </cfRule>
  </conditionalFormatting>
  <conditionalFormatting sqref="G6:H6">
    <cfRule type="cellIs" dxfId="0" priority="1" operator="equal">
      <formula>0</formula>
    </cfRule>
  </conditionalFormatting>
  <hyperlinks>
    <hyperlink ref="C4" r:id="rId1" xr:uid="{FCF4BABD-E15E-4BC4-84B4-4133505BAC8B}"/>
  </hyperlinks>
  <pageMargins left="0.70866141732283472" right="0.51181102362204722" top="0.78740157480314965" bottom="0.35433070866141736" header="0.31496062992125984" footer="0.31496062992125984"/>
  <pageSetup paperSize="9" scale="75" orientation="portrait" r:id="rId2"/>
  <headerFooter>
    <oddHeader>&amp;R&amp;G</oddHeader>
  </headerFooter>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22</vt:i4>
      </vt:variant>
    </vt:vector>
  </HeadingPairs>
  <TitlesOfParts>
    <vt:vector size="28" baseType="lpstr">
      <vt:lpstr>Campos</vt:lpstr>
      <vt:lpstr>Control</vt:lpstr>
      <vt:lpstr>Instrucciones</vt:lpstr>
      <vt:lpstr>Ficha_Calendario_Convocatorias</vt:lpstr>
      <vt:lpstr>DIN</vt:lpstr>
      <vt:lpstr>Anexo I_Estructura_PRFSE+CLM</vt:lpstr>
      <vt:lpstr>'Anexo I_Estructura_PRFSE+CLM'!Área_de_impresión</vt:lpstr>
      <vt:lpstr>BS</vt:lpstr>
      <vt:lpstr>Consejerias</vt:lpstr>
      <vt:lpstr>DGAS</vt:lpstr>
      <vt:lpstr>DGATES</vt:lpstr>
      <vt:lpstr>DGD</vt:lpstr>
      <vt:lpstr>DGFPE</vt:lpstr>
      <vt:lpstr>DGIEP</vt:lpstr>
      <vt:lpstr>DGM</vt:lpstr>
      <vt:lpstr>DGPE</vt:lpstr>
      <vt:lpstr>DGUII</vt:lpstr>
      <vt:lpstr>ECD</vt:lpstr>
      <vt:lpstr>EEE</vt:lpstr>
      <vt:lpstr>Entidad_beneficiaria</vt:lpstr>
      <vt:lpstr>IM</vt:lpstr>
      <vt:lpstr>IyP</vt:lpstr>
      <vt:lpstr>SGECD</vt:lpstr>
      <vt:lpstr>'Anexo I_Estructura_PRFSE+CLM'!Títulos_a_imprimir</vt:lpstr>
      <vt:lpstr>Ficha_Calendario_Convocatorias!Títulos_a_imprimir</vt:lpstr>
      <vt:lpstr>UCLM</vt:lpstr>
      <vt:lpstr>VEDSBL</vt:lpstr>
      <vt:lpstr>VEP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R2R</dc:creator>
  <cp:lastModifiedBy>Elena Pedraza García-Calvo</cp:lastModifiedBy>
  <cp:lastPrinted>2023-06-28T10:03:05Z</cp:lastPrinted>
  <dcterms:created xsi:type="dcterms:W3CDTF">2023-03-10T12:37:01Z</dcterms:created>
  <dcterms:modified xsi:type="dcterms:W3CDTF">2024-01-16T11:55:28Z</dcterms:modified>
</cp:coreProperties>
</file>